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ink/ink1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filterPrivacy="1"/>
  <xr:revisionPtr revIDLastSave="0" documentId="13_ncr:1_{ED955ADD-DE44-441D-88F8-4E20A697FD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1.1 Haunch Bar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4" l="1"/>
  <c r="H10" i="14" s="1"/>
  <c r="L14" i="14"/>
  <c r="X10" i="14"/>
  <c r="W10" i="14"/>
  <c r="V10" i="14"/>
  <c r="U10" i="14"/>
  <c r="T10" i="14"/>
  <c r="V9" i="14" l="1"/>
  <c r="V8" i="14" s="1"/>
  <c r="W9" i="14"/>
  <c r="W8" i="14" s="1"/>
  <c r="X9" i="14"/>
  <c r="X8" i="14" s="1"/>
  <c r="U9" i="14"/>
  <c r="U8" i="14" s="1"/>
  <c r="I10" i="14"/>
  <c r="J10" i="14" s="1"/>
  <c r="P10" i="14" s="1"/>
  <c r="Q10" i="14" s="1"/>
  <c r="R10" i="14" s="1"/>
  <c r="R9" i="14" s="1"/>
  <c r="R8" i="14" s="1"/>
  <c r="T9" i="14" l="1"/>
  <c r="T8" i="14" s="1"/>
  <c r="Q9" i="14"/>
  <c r="Q8" i="14" s="1"/>
  <c r="S10" i="14"/>
  <c r="S9" i="14" s="1"/>
  <c r="S8" i="1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Q6" authorId="0" shapeId="0" xr:uid="{E2C99BAE-3F7B-4D2D-9EEC-F31B778BFE82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charset val="1"/>
          </rPr>
          <t xml:space="preserve">
Total Weight</t>
        </r>
      </text>
    </comment>
  </commentList>
</comments>
</file>

<file path=xl/sharedStrings.xml><?xml version="1.0" encoding="utf-8"?>
<sst xmlns="http://schemas.openxmlformats.org/spreadsheetml/2006/main" count="76" uniqueCount="75">
  <si>
    <t xml:space="preserve">Description </t>
  </si>
  <si>
    <t>Bar No.</t>
  </si>
  <si>
    <t>Dia of Bars</t>
  </si>
  <si>
    <t>No. per Member</t>
  </si>
  <si>
    <t>No. of Member</t>
  </si>
  <si>
    <t>Total Number of Bars</t>
  </si>
  <si>
    <t>Cut Length (mm)</t>
  </si>
  <si>
    <t>Net Length (m)</t>
  </si>
  <si>
    <t>8 MM</t>
  </si>
  <si>
    <t>10 MM</t>
  </si>
  <si>
    <t>12 MM</t>
  </si>
  <si>
    <t>16 MM</t>
  </si>
  <si>
    <t>20 MM</t>
  </si>
  <si>
    <t>25 MM</t>
  </si>
  <si>
    <t>32 MM</t>
  </si>
  <si>
    <t>Remark</t>
  </si>
  <si>
    <t>Total Net Length (m)</t>
  </si>
  <si>
    <t>Shape of Bar</t>
  </si>
  <si>
    <t>Civil Engineers &amp; Construction Professionals Training Institute</t>
  </si>
  <si>
    <t>Steel Quantity Calculation</t>
  </si>
  <si>
    <t xml:space="preserve">BAR BENDING SCHEDULE (BBS) </t>
  </si>
  <si>
    <t>CivilConstuct</t>
  </si>
  <si>
    <t>THEORETICAL CALCULATION</t>
  </si>
  <si>
    <t>DRAWING DETAILS</t>
  </si>
  <si>
    <t>civilconstructbusiness@gmail.com</t>
  </si>
  <si>
    <t>3.86 
Kg /m</t>
  </si>
  <si>
    <t>6.32 
Kg/m</t>
  </si>
  <si>
    <t>Step -4 Total Weight of Lintel Beam</t>
  </si>
  <si>
    <t>https://www.civilconstruct.in</t>
  </si>
  <si>
    <t>Sr No.</t>
  </si>
  <si>
    <t>Total Weight</t>
  </si>
  <si>
    <t>0.39 kg/m</t>
  </si>
  <si>
    <t>0.62 Kg/m</t>
  </si>
  <si>
    <t>0.89 kg/m</t>
  </si>
  <si>
    <t>1.58 Kg/m</t>
  </si>
  <si>
    <t>2.47 Kg/m</t>
  </si>
  <si>
    <t>BOTTOM 
Main Bar</t>
  </si>
  <si>
    <t xml:space="preserve">HAUNCH BAR BBS </t>
  </si>
  <si>
    <t>Construction Professionals Training (CPT) Series -8 ( BBS for HAUNCH BAR )</t>
  </si>
  <si>
    <t>HAUNCH BAR</t>
  </si>
  <si>
    <t>In order to determine Bar Bending Schedule of Haunch Bar, We have consider the practical example to calculate total weight of Haunch Bar</t>
  </si>
  <si>
    <t>Clear Cover = 50 mm</t>
  </si>
  <si>
    <t>Depth of Bottom slab = 300 mm</t>
  </si>
  <si>
    <t>Width of RCC Pardi = 230 mm</t>
  </si>
  <si>
    <t>Step -1 : Cutting Length of  Haunch Bar</t>
  </si>
  <si>
    <t>Cutting Length of Diagonal Bar =</t>
  </si>
  <si>
    <t>Value of E =f-cover</t>
  </si>
  <si>
    <t>Value of f =</t>
  </si>
  <si>
    <t>Value of X</t>
  </si>
  <si>
    <t>Value of X=(300 -50-10)+230+ 109.29</t>
  </si>
  <si>
    <t>Haunch bar Size=230x230 mm,</t>
  </si>
  <si>
    <t>Cutting Length of Bottom Bar = (diagonal length) + Anchorage+ Anchorage</t>
  </si>
  <si>
    <t>Value of y</t>
  </si>
  <si>
    <t>Value of y= (width of wall -cover "w")-E</t>
  </si>
  <si>
    <t>Value of y= (230 -50-50)-20.71</t>
  </si>
  <si>
    <t>Value of y=109.29 mm</t>
  </si>
  <si>
    <t>Value of E</t>
  </si>
  <si>
    <t>Value of E= 70.71-50 =20.71 mm</t>
  </si>
  <si>
    <t>Value of E =20.71 mm</t>
  </si>
  <si>
    <t>Value of f</t>
  </si>
  <si>
    <t>Value of f = 70.71 mm</t>
  </si>
  <si>
    <t>Cutting Length of Diagonal length =</t>
  </si>
  <si>
    <t>Value of X=(Depth of bottom slab -bottom cover-dia of bar)+depth of haunch+ y</t>
  </si>
  <si>
    <t>Value of X=579.29</t>
  </si>
  <si>
    <t>Cutting Length of Diagonal Bar =819.23 mm</t>
  </si>
  <si>
    <t>Length of RCC pardi = 4826+4826+2591+2591+4*(2227)=23742</t>
  </si>
  <si>
    <t>Steel = 8mm dia @ 230 mm c/c</t>
  </si>
  <si>
    <t>Number of haunch bar</t>
  </si>
  <si>
    <t>No. of  haunch bar = 104 Nos</t>
  </si>
  <si>
    <t>Total Weight of haunch bar = ( Total Cutting Length )x( Number of Bar ) x ( Weight of bar per meter)</t>
  </si>
  <si>
    <t>Total Weight of haunch Bar = 1219.23 x 104 x( 0.39 )</t>
  </si>
  <si>
    <t>Total Weight of haunch Bar = 50.1 kg</t>
  </si>
  <si>
    <r>
      <t>Total Weight of Haunch Bar =</t>
    </r>
    <r>
      <rPr>
        <b/>
        <sz val="16"/>
        <color rgb="FFFF0000"/>
        <rFont val="Segoe UI Light"/>
        <family val="2"/>
      </rPr>
      <t xml:space="preserve"> 0.0501 Tonnes</t>
    </r>
  </si>
  <si>
    <t>Cutting Length of Diagonal Bar = 819.23+200+200</t>
  </si>
  <si>
    <t>Cutting Length of Diagonal Bar = 1219.23 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</si>
</sst>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\ &quot;in Kg&quot;"/>
    <numFmt numFmtId="166" formatCode="0.00\ &quot;in MT&quot;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Times New Roman"/>
      <family val="1"/>
    </font>
    <font>
      <sz val="11"/>
      <name val="Calibri"/>
      <family val="2"/>
      <scheme val="minor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0"/>
      <name val="Tahoma"/>
      <family val="2"/>
    </font>
    <font>
      <sz val="10"/>
      <name val="Tahoma"/>
      <family val="2"/>
    </font>
    <font>
      <u/>
      <sz val="11"/>
      <color theme="10"/>
      <name val="Calibri"/>
      <family val="2"/>
      <scheme val="minor"/>
    </font>
    <font>
      <b/>
      <sz val="12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6"/>
      <name val="Calibri"/>
      <family val="2"/>
    </font>
    <font>
      <b/>
      <sz val="16"/>
      <color rgb="FFFF0000"/>
      <name val="Segoe UI Light"/>
      <family val="2"/>
    </font>
    <font>
      <b/>
      <sz val="16"/>
      <color theme="1"/>
      <name val="Segoe UI Light"/>
      <family val="2"/>
    </font>
    <font>
      <b/>
      <sz val="18"/>
      <color rgb="FFFF0000"/>
      <name val="Calibri"/>
      <family val="2"/>
      <scheme val="minor"/>
    </font>
    <font>
      <b/>
      <sz val="9"/>
      <color indexed="81"/>
      <name val="Tahoma"/>
      <family val="2"/>
    </font>
    <font>
      <b/>
      <sz val="15"/>
      <color rgb="FFFF0000"/>
      <name val="Segoe UI Light"/>
      <family val="2"/>
    </font>
    <font>
      <b/>
      <sz val="15"/>
      <color rgb="FF000000"/>
      <name val="Segoe UI Light"/>
      <family val="2"/>
    </font>
    <font>
      <b/>
      <sz val="15"/>
      <color theme="1"/>
      <name val="Segoe UI Light"/>
      <family val="2"/>
    </font>
    <font>
      <sz val="14"/>
      <color theme="1"/>
      <name val="Tahoma"/>
      <family val="2"/>
    </font>
    <font>
      <b/>
      <sz val="18"/>
      <color theme="1"/>
      <name val="Calibri"/>
      <family val="2"/>
      <scheme val="minor"/>
    </font>
    <font>
      <b/>
      <sz val="28"/>
      <color theme="0"/>
      <name val="Arial Rounded MT Bold"/>
      <family val="2"/>
    </font>
    <font>
      <u/>
      <sz val="16"/>
      <color rgb="FF056696"/>
      <name val="Calibri"/>
      <family val="2"/>
      <scheme val="minor"/>
    </font>
    <font>
      <sz val="10"/>
      <name val="Calibri"/>
      <family val="2"/>
      <scheme val="minor"/>
    </font>
    <font>
      <b/>
      <sz val="16"/>
      <color rgb="FF056696"/>
      <name val="Times New Roman"/>
      <family val="1"/>
    </font>
    <font>
      <b/>
      <sz val="11"/>
      <name val="Tahoma"/>
      <family val="2"/>
    </font>
    <font>
      <i/>
      <sz val="11"/>
      <name val="Calibri"/>
      <family val="2"/>
      <scheme val="minor"/>
    </font>
    <font>
      <b/>
      <sz val="10"/>
      <color theme="0"/>
      <name val="Tahoma"/>
      <family val="2"/>
    </font>
    <font>
      <sz val="9"/>
      <color indexed="81"/>
      <name val="Tahoma"/>
      <charset val="1"/>
    </font>
    <font>
      <b/>
      <sz val="15"/>
      <color theme="0"/>
      <name val="Segoe UI Light"/>
      <family val="2"/>
    </font>
    <font>
      <b/>
      <sz val="15"/>
      <name val="Segoe U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56696"/>
        <bgColor indexed="64"/>
      </patternFill>
    </fill>
    <fill>
      <patternFill patternType="solid">
        <fgColor rgb="FFF9BC1F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8" fillId="0" borderId="0" applyNumberFormat="0" applyFill="0" applyBorder="0" applyAlignment="0" applyProtection="0"/>
  </cellStyleXfs>
  <cellXfs count="154">
    <xf numFmtId="0" fontId="0" fillId="0" borderId="0" xfId="0"/>
    <xf numFmtId="0" fontId="3" fillId="0" borderId="0" xfId="0" applyFont="1"/>
    <xf numFmtId="0" fontId="3" fillId="0" borderId="17" xfId="0" applyFont="1" applyBorder="1"/>
    <xf numFmtId="0" fontId="0" fillId="0" borderId="20" xfId="0" applyBorder="1"/>
    <xf numFmtId="0" fontId="24" fillId="0" borderId="0" xfId="0" applyFont="1"/>
    <xf numFmtId="0" fontId="26" fillId="3" borderId="1" xfId="0" applyFont="1" applyFill="1" applyBorder="1" applyAlignment="1">
      <alignment horizontal="center" vertical="center" wrapText="1"/>
    </xf>
    <xf numFmtId="2" fontId="27" fillId="3" borderId="13" xfId="0" applyNumberFormat="1" applyFont="1" applyFill="1" applyBorder="1" applyAlignment="1">
      <alignment horizontal="center" vertical="center" wrapText="1"/>
    </xf>
    <xf numFmtId="165" fontId="6" fillId="5" borderId="1" xfId="0" applyNumberFormat="1" applyFont="1" applyFill="1" applyBorder="1" applyAlignment="1">
      <alignment horizontal="center" vertical="center" wrapText="1"/>
    </xf>
    <xf numFmtId="165" fontId="28" fillId="4" borderId="1" xfId="0" applyNumberFormat="1" applyFont="1" applyFill="1" applyBorder="1" applyAlignment="1">
      <alignment horizontal="center" vertical="center" wrapText="1"/>
    </xf>
    <xf numFmtId="166" fontId="6" fillId="5" borderId="1" xfId="0" applyNumberFormat="1" applyFont="1" applyFill="1" applyBorder="1" applyAlignment="1">
      <alignment horizontal="center" vertical="center" wrapText="1"/>
    </xf>
    <xf numFmtId="166" fontId="28" fillId="4" borderId="1" xfId="0" applyNumberFormat="1" applyFont="1" applyFill="1" applyBorder="1" applyAlignment="1">
      <alignment horizontal="center" vertical="center" wrapText="1"/>
    </xf>
    <xf numFmtId="0" fontId="30" fillId="4" borderId="12" xfId="0" applyFont="1" applyFill="1" applyBorder="1" applyAlignment="1">
      <alignment horizontal="center" vertical="center" readingOrder="1"/>
    </xf>
    <xf numFmtId="0" fontId="30" fillId="4" borderId="0" xfId="0" applyFont="1" applyFill="1" applyAlignment="1">
      <alignment horizontal="center" vertical="center" readingOrder="1"/>
    </xf>
    <xf numFmtId="0" fontId="30" fillId="4" borderId="13" xfId="0" applyFont="1" applyFill="1" applyBorder="1" applyAlignment="1">
      <alignment horizontal="center" vertical="center" readingOrder="1"/>
    </xf>
    <xf numFmtId="0" fontId="18" fillId="0" borderId="12" xfId="0" applyFont="1" applyBorder="1" applyAlignment="1">
      <alignment horizontal="left" vertical="center" wrapText="1" readingOrder="1"/>
    </xf>
    <xf numFmtId="0" fontId="18" fillId="0" borderId="0" xfId="0" applyFont="1" applyAlignment="1">
      <alignment horizontal="left" vertical="center" wrapText="1" readingOrder="1"/>
    </xf>
    <xf numFmtId="0" fontId="18" fillId="0" borderId="13" xfId="0" applyFont="1" applyBorder="1" applyAlignment="1">
      <alignment horizontal="left" vertical="center" wrapText="1" readingOrder="1"/>
    </xf>
    <xf numFmtId="0" fontId="19" fillId="0" borderId="19" xfId="0" applyFont="1" applyBorder="1" applyAlignment="1">
      <alignment horizontal="left" vertical="center" wrapText="1" readingOrder="1"/>
    </xf>
    <xf numFmtId="0" fontId="19" fillId="0" borderId="4" xfId="0" applyFont="1" applyBorder="1" applyAlignment="1">
      <alignment horizontal="left" vertical="center" wrapText="1" readingOrder="1"/>
    </xf>
    <xf numFmtId="0" fontId="19" fillId="0" borderId="30" xfId="0" applyFont="1" applyBorder="1" applyAlignment="1">
      <alignment horizontal="left" vertical="center" wrapText="1" readingOrder="1"/>
    </xf>
    <xf numFmtId="0" fontId="21" fillId="5" borderId="5" xfId="0" applyFont="1" applyFill="1" applyBorder="1" applyAlignment="1">
      <alignment horizontal="center" vertical="center"/>
    </xf>
    <xf numFmtId="0" fontId="15" fillId="5" borderId="6" xfId="0" applyFont="1" applyFill="1" applyBorder="1" applyAlignment="1">
      <alignment horizontal="center" vertical="center"/>
    </xf>
    <xf numFmtId="0" fontId="15" fillId="5" borderId="7" xfId="0" applyFont="1" applyFill="1" applyBorder="1" applyAlignment="1">
      <alignment horizontal="center" vertical="center"/>
    </xf>
    <xf numFmtId="0" fontId="21" fillId="5" borderId="9" xfId="0" applyFont="1" applyFill="1" applyBorder="1" applyAlignment="1">
      <alignment horizontal="center"/>
    </xf>
    <xf numFmtId="0" fontId="15" fillId="5" borderId="10" xfId="0" applyFont="1" applyFill="1" applyBorder="1" applyAlignment="1">
      <alignment horizontal="center"/>
    </xf>
    <xf numFmtId="0" fontId="15" fillId="5" borderId="11" xfId="0" applyFont="1" applyFill="1" applyBorder="1" applyAlignment="1">
      <alignment horizontal="center"/>
    </xf>
    <xf numFmtId="0" fontId="17" fillId="0" borderId="26" xfId="0" applyFont="1" applyBorder="1" applyAlignment="1">
      <alignment horizontal="center" vertical="center" wrapText="1" readingOrder="1"/>
    </xf>
    <xf numFmtId="0" fontId="17" fillId="0" borderId="21" xfId="0" applyFont="1" applyBorder="1" applyAlignment="1">
      <alignment horizontal="center" vertical="center" wrapText="1" readingOrder="1"/>
    </xf>
    <xf numFmtId="0" fontId="17" fillId="0" borderId="27" xfId="0" applyFont="1" applyBorder="1" applyAlignment="1">
      <alignment horizontal="center" vertical="center" wrapText="1" readingOrder="1"/>
    </xf>
    <xf numFmtId="0" fontId="18" fillId="0" borderId="28" xfId="0" applyFont="1" applyBorder="1" applyAlignment="1">
      <alignment horizontal="left" vertical="center" readingOrder="1"/>
    </xf>
    <xf numFmtId="0" fontId="18" fillId="0" borderId="3" xfId="0" applyFont="1" applyBorder="1" applyAlignment="1">
      <alignment horizontal="left" vertical="center" readingOrder="1"/>
    </xf>
    <xf numFmtId="0" fontId="18" fillId="0" borderId="29" xfId="0" applyFont="1" applyBorder="1" applyAlignment="1">
      <alignment horizontal="left" vertical="center" readingOrder="1"/>
    </xf>
    <xf numFmtId="0" fontId="18" fillId="0" borderId="12" xfId="0" applyFont="1" applyBorder="1" applyAlignment="1">
      <alignment horizontal="left" vertical="center" readingOrder="1"/>
    </xf>
    <xf numFmtId="0" fontId="18" fillId="0" borderId="0" xfId="0" applyFont="1" applyAlignment="1">
      <alignment horizontal="left" vertical="center" readingOrder="1"/>
    </xf>
    <xf numFmtId="0" fontId="18" fillId="0" borderId="13" xfId="0" applyFont="1" applyBorder="1" applyAlignment="1">
      <alignment horizontal="left" vertical="center" readingOrder="1"/>
    </xf>
    <xf numFmtId="0" fontId="31" fillId="0" borderId="56" xfId="0" applyFont="1" applyBorder="1" applyAlignment="1">
      <alignment horizontal="left" vertical="center" wrapText="1" readingOrder="1"/>
    </xf>
    <xf numFmtId="0" fontId="31" fillId="0" borderId="57" xfId="0" applyFont="1" applyBorder="1" applyAlignment="1">
      <alignment horizontal="left" vertical="center" wrapText="1" readingOrder="1"/>
    </xf>
    <xf numFmtId="0" fontId="31" fillId="0" borderId="58" xfId="0" applyFont="1" applyBorder="1" applyAlignment="1">
      <alignment horizontal="left" vertical="center" wrapText="1" readingOrder="1"/>
    </xf>
    <xf numFmtId="0" fontId="15" fillId="2" borderId="14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31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36" xfId="0" applyFont="1" applyFill="1" applyBorder="1" applyAlignment="1">
      <alignment horizontal="center" vertical="center"/>
    </xf>
    <xf numFmtId="0" fontId="15" fillId="2" borderId="20" xfId="0" applyFont="1" applyFill="1" applyBorder="1" applyAlignment="1">
      <alignment horizontal="center" vertical="center"/>
    </xf>
    <xf numFmtId="0" fontId="15" fillId="2" borderId="32" xfId="0" applyFont="1" applyFill="1" applyBorder="1" applyAlignment="1">
      <alignment horizontal="center" vertical="center"/>
    </xf>
    <xf numFmtId="0" fontId="14" fillId="0" borderId="24" xfId="0" applyFont="1" applyBorder="1" applyAlignment="1">
      <alignment vertical="center" readingOrder="1"/>
    </xf>
    <xf numFmtId="0" fontId="14" fillId="0" borderId="22" xfId="0" applyFont="1" applyBorder="1" applyAlignment="1">
      <alignment vertical="center" readingOrder="1"/>
    </xf>
    <xf numFmtId="0" fontId="14" fillId="0" borderId="25" xfId="0" applyFont="1" applyBorder="1" applyAlignment="1">
      <alignment vertical="center" readingOrder="1"/>
    </xf>
    <xf numFmtId="0" fontId="14" fillId="0" borderId="33" xfId="0" applyFont="1" applyBorder="1" applyAlignment="1">
      <alignment vertical="center" readingOrder="1"/>
    </xf>
    <xf numFmtId="0" fontId="14" fillId="0" borderId="34" xfId="0" applyFont="1" applyBorder="1" applyAlignment="1">
      <alignment vertical="center" readingOrder="1"/>
    </xf>
    <xf numFmtId="0" fontId="14" fillId="0" borderId="35" xfId="0" applyFont="1" applyBorder="1" applyAlignment="1">
      <alignment vertical="center" readingOrder="1"/>
    </xf>
    <xf numFmtId="0" fontId="18" fillId="0" borderId="12" xfId="0" applyFont="1" applyBorder="1" applyAlignment="1">
      <alignment horizontal="center" vertical="center" wrapText="1" readingOrder="1"/>
    </xf>
    <xf numFmtId="0" fontId="18" fillId="0" borderId="0" xfId="0" applyFont="1" applyAlignment="1">
      <alignment horizontal="center" vertical="center" wrapText="1" readingOrder="1"/>
    </xf>
    <xf numFmtId="0" fontId="18" fillId="0" borderId="13" xfId="0" applyFont="1" applyBorder="1" applyAlignment="1">
      <alignment horizontal="center" vertical="center" wrapText="1" readingOrder="1"/>
    </xf>
    <xf numFmtId="0" fontId="18" fillId="0" borderId="19" xfId="0" applyFont="1" applyBorder="1" applyAlignment="1">
      <alignment horizontal="center" vertical="center" wrapText="1" readingOrder="1"/>
    </xf>
    <xf numFmtId="0" fontId="18" fillId="0" borderId="4" xfId="0" applyFont="1" applyBorder="1" applyAlignment="1">
      <alignment horizontal="center" vertical="center" wrapText="1" readingOrder="1"/>
    </xf>
    <xf numFmtId="0" fontId="18" fillId="0" borderId="30" xfId="0" applyFont="1" applyBorder="1" applyAlignment="1">
      <alignment horizontal="center" vertical="center" wrapText="1" readingOrder="1"/>
    </xf>
    <xf numFmtId="0" fontId="14" fillId="0" borderId="23" xfId="0" applyFont="1" applyBorder="1" applyAlignment="1">
      <alignment horizontal="left" vertical="center" wrapText="1" readingOrder="1"/>
    </xf>
    <xf numFmtId="0" fontId="14" fillId="0" borderId="2" xfId="0" applyFont="1" applyBorder="1" applyAlignment="1">
      <alignment horizontal="left" vertical="center" wrapText="1" readingOrder="1"/>
    </xf>
    <xf numFmtId="0" fontId="14" fillId="0" borderId="18" xfId="0" applyFont="1" applyBorder="1" applyAlignment="1">
      <alignment horizontal="left" vertical="center" wrapText="1" readingOrder="1"/>
    </xf>
    <xf numFmtId="0" fontId="14" fillId="0" borderId="24" xfId="0" applyFont="1" applyBorder="1" applyAlignment="1">
      <alignment vertical="center" wrapText="1" readingOrder="1"/>
    </xf>
    <xf numFmtId="0" fontId="14" fillId="0" borderId="22" xfId="0" applyFont="1" applyBorder="1" applyAlignment="1">
      <alignment vertical="center" wrapText="1" readingOrder="1"/>
    </xf>
    <xf numFmtId="0" fontId="14" fillId="0" borderId="25" xfId="0" applyFont="1" applyBorder="1" applyAlignment="1">
      <alignment vertical="center" wrapText="1" readingOrder="1"/>
    </xf>
    <xf numFmtId="0" fontId="19" fillId="0" borderId="12" xfId="0" applyFont="1" applyBorder="1" applyAlignment="1">
      <alignment horizontal="left" vertical="center" wrapText="1" readingOrder="1"/>
    </xf>
    <xf numFmtId="0" fontId="19" fillId="0" borderId="0" xfId="0" applyFont="1" applyAlignment="1">
      <alignment horizontal="left" vertical="center" wrapText="1" readingOrder="1"/>
    </xf>
    <xf numFmtId="0" fontId="19" fillId="0" borderId="13" xfId="0" applyFont="1" applyBorder="1" applyAlignment="1">
      <alignment horizontal="left" vertical="center" wrapText="1" readingOrder="1"/>
    </xf>
    <xf numFmtId="0" fontId="14" fillId="0" borderId="26" xfId="0" applyFont="1" applyBorder="1" applyAlignment="1">
      <alignment vertical="center" wrapText="1" readingOrder="1"/>
    </xf>
    <xf numFmtId="0" fontId="14" fillId="0" borderId="21" xfId="0" applyFont="1" applyBorder="1" applyAlignment="1">
      <alignment vertical="center" wrapText="1" readingOrder="1"/>
    </xf>
    <xf numFmtId="0" fontId="14" fillId="0" borderId="27" xfId="0" applyFont="1" applyBorder="1" applyAlignment="1">
      <alignment vertical="center" wrapText="1" readingOrder="1"/>
    </xf>
    <xf numFmtId="0" fontId="19" fillId="0" borderId="23" xfId="0" applyFont="1" applyBorder="1" applyAlignment="1">
      <alignment horizontal="left" vertical="center" wrapText="1" readingOrder="1"/>
    </xf>
    <xf numFmtId="0" fontId="19" fillId="0" borderId="2" xfId="0" applyFont="1" applyBorder="1" applyAlignment="1">
      <alignment horizontal="left" vertical="center" wrapText="1" readingOrder="1"/>
    </xf>
    <xf numFmtId="0" fontId="19" fillId="0" borderId="18" xfId="0" applyFont="1" applyBorder="1" applyAlignment="1">
      <alignment horizontal="left" vertical="center" wrapText="1" readingOrder="1"/>
    </xf>
    <xf numFmtId="0" fontId="3" fillId="0" borderId="50" xfId="0" applyFont="1" applyBorder="1" applyAlignment="1">
      <alignment horizontal="center"/>
    </xf>
    <xf numFmtId="0" fontId="3" fillId="0" borderId="53" xfId="0" applyFont="1" applyBorder="1" applyAlignment="1">
      <alignment horizontal="center"/>
    </xf>
    <xf numFmtId="0" fontId="3" fillId="0" borderId="55" xfId="0" applyFont="1" applyBorder="1" applyAlignment="1">
      <alignment horizontal="center"/>
    </xf>
    <xf numFmtId="1" fontId="7" fillId="0" borderId="0" xfId="0" applyNumberFormat="1" applyFont="1" applyAlignment="1">
      <alignment horizontal="center" vertical="center"/>
    </xf>
    <xf numFmtId="1" fontId="7" fillId="0" borderId="4" xfId="0" applyNumberFormat="1" applyFont="1" applyBorder="1" applyAlignment="1">
      <alignment horizontal="center" vertical="center"/>
    </xf>
    <xf numFmtId="164" fontId="7" fillId="0" borderId="39" xfId="0" applyNumberFormat="1" applyFont="1" applyBorder="1" applyAlignment="1">
      <alignment horizontal="center" vertical="center"/>
    </xf>
    <xf numFmtId="164" fontId="7" fillId="0" borderId="40" xfId="0" applyNumberFormat="1" applyFont="1" applyBorder="1" applyAlignment="1">
      <alignment horizontal="center" vertical="center"/>
    </xf>
    <xf numFmtId="164" fontId="7" fillId="0" borderId="52" xfId="0" applyNumberFormat="1" applyFont="1" applyBorder="1" applyAlignment="1">
      <alignment horizontal="center" vertical="center"/>
    </xf>
    <xf numFmtId="1" fontId="7" fillId="0" borderId="48" xfId="0" applyNumberFormat="1" applyFont="1" applyBorder="1" applyAlignment="1">
      <alignment horizontal="center" vertical="center"/>
    </xf>
    <xf numFmtId="1" fontId="7" fillId="0" borderId="51" xfId="0" applyNumberFormat="1" applyFont="1" applyBorder="1" applyAlignment="1">
      <alignment horizontal="center" vertical="center"/>
    </xf>
    <xf numFmtId="1" fontId="7" fillId="0" borderId="54" xfId="0" applyNumberFormat="1" applyFont="1" applyBorder="1" applyAlignment="1">
      <alignment horizontal="center" vertical="center"/>
    </xf>
    <xf numFmtId="1" fontId="7" fillId="0" borderId="3" xfId="0" applyNumberFormat="1" applyFont="1" applyBorder="1" applyAlignment="1">
      <alignment horizontal="center"/>
    </xf>
    <xf numFmtId="1" fontId="7" fillId="0" borderId="0" xfId="0" applyNumberFormat="1" applyFont="1" applyAlignment="1">
      <alignment horizontal="center"/>
    </xf>
    <xf numFmtId="1" fontId="7" fillId="0" borderId="49" xfId="0" applyNumberFormat="1" applyFont="1" applyBorder="1" applyAlignment="1">
      <alignment horizontal="center" vertical="center"/>
    </xf>
    <xf numFmtId="1" fontId="7" fillId="0" borderId="44" xfId="0" applyNumberFormat="1" applyFont="1" applyBorder="1" applyAlignment="1">
      <alignment horizontal="center" vertical="center"/>
    </xf>
    <xf numFmtId="1" fontId="7" fillId="0" borderId="47" xfId="0" applyNumberFormat="1" applyFont="1" applyBorder="1" applyAlignment="1">
      <alignment horizontal="center" vertical="center"/>
    </xf>
    <xf numFmtId="0" fontId="11" fillId="3" borderId="50" xfId="0" applyFont="1" applyFill="1" applyBorder="1" applyAlignment="1">
      <alignment horizontal="center" vertical="center" wrapText="1"/>
    </xf>
    <xf numFmtId="0" fontId="11" fillId="3" borderId="53" xfId="0" applyFont="1" applyFill="1" applyBorder="1" applyAlignment="1">
      <alignment horizontal="center" vertical="center" wrapText="1"/>
    </xf>
    <xf numFmtId="0" fontId="11" fillId="3" borderId="55" xfId="0" applyFont="1" applyFill="1" applyBorder="1" applyAlignment="1">
      <alignment horizontal="center" vertical="center" wrapText="1"/>
    </xf>
    <xf numFmtId="1" fontId="20" fillId="5" borderId="37" xfId="0" applyNumberFormat="1" applyFont="1" applyFill="1" applyBorder="1" applyAlignment="1">
      <alignment horizontal="center" vertical="center" wrapText="1"/>
    </xf>
    <xf numFmtId="1" fontId="20" fillId="5" borderId="38" xfId="0" applyNumberFormat="1" applyFont="1" applyFill="1" applyBorder="1" applyAlignment="1">
      <alignment horizontal="center" vertical="center" wrapText="1"/>
    </xf>
    <xf numFmtId="1" fontId="20" fillId="5" borderId="41" xfId="0" applyNumberFormat="1" applyFont="1" applyFill="1" applyBorder="1" applyAlignment="1">
      <alignment horizontal="center" vertical="center" wrapText="1"/>
    </xf>
    <xf numFmtId="1" fontId="20" fillId="5" borderId="39" xfId="0" applyNumberFormat="1" applyFont="1" applyFill="1" applyBorder="1" applyAlignment="1">
      <alignment horizontal="center" vertical="center" wrapText="1"/>
    </xf>
    <xf numFmtId="1" fontId="20" fillId="5" borderId="40" xfId="0" applyNumberFormat="1" applyFont="1" applyFill="1" applyBorder="1" applyAlignment="1">
      <alignment horizontal="center" vertical="center" wrapText="1"/>
    </xf>
    <xf numFmtId="1" fontId="20" fillId="5" borderId="52" xfId="0" applyNumberFormat="1" applyFont="1" applyFill="1" applyBorder="1" applyAlignment="1">
      <alignment horizontal="center" vertical="center" wrapText="1"/>
    </xf>
    <xf numFmtId="1" fontId="7" fillId="0" borderId="39" xfId="0" applyNumberFormat="1" applyFont="1" applyBorder="1" applyAlignment="1">
      <alignment horizontal="center" vertical="center" wrapText="1"/>
    </xf>
    <xf numFmtId="1" fontId="7" fillId="0" borderId="40" xfId="0" applyNumberFormat="1" applyFont="1" applyBorder="1" applyAlignment="1">
      <alignment horizontal="center" vertical="center" wrapText="1"/>
    </xf>
    <xf numFmtId="1" fontId="7" fillId="0" borderId="52" xfId="0" applyNumberFormat="1" applyFont="1" applyBorder="1" applyAlignment="1">
      <alignment horizontal="center" vertical="center" wrapText="1"/>
    </xf>
    <xf numFmtId="1" fontId="7" fillId="2" borderId="39" xfId="0" applyNumberFormat="1" applyFont="1" applyFill="1" applyBorder="1" applyAlignment="1">
      <alignment horizontal="center" vertical="center"/>
    </xf>
    <xf numFmtId="1" fontId="7" fillId="2" borderId="40" xfId="0" applyNumberFormat="1" applyFont="1" applyFill="1" applyBorder="1" applyAlignment="1">
      <alignment horizontal="center" vertical="center"/>
    </xf>
    <xf numFmtId="1" fontId="7" fillId="2" borderId="52" xfId="0" applyNumberFormat="1" applyFont="1" applyFill="1" applyBorder="1" applyAlignment="1">
      <alignment horizontal="center" vertical="center"/>
    </xf>
    <xf numFmtId="1" fontId="7" fillId="0" borderId="39" xfId="0" applyNumberFormat="1" applyFont="1" applyBorder="1" applyAlignment="1">
      <alignment horizontal="center" vertical="center"/>
    </xf>
    <xf numFmtId="1" fontId="7" fillId="0" borderId="40" xfId="0" applyNumberFormat="1" applyFont="1" applyBorder="1" applyAlignment="1">
      <alignment horizontal="center" vertical="center"/>
    </xf>
    <xf numFmtId="1" fontId="7" fillId="0" borderId="52" xfId="0" applyNumberFormat="1" applyFont="1" applyBorder="1" applyAlignment="1">
      <alignment horizontal="center" vertical="center"/>
    </xf>
    <xf numFmtId="0" fontId="11" fillId="3" borderId="39" xfId="0" applyFont="1" applyFill="1" applyBorder="1" applyAlignment="1">
      <alignment horizontal="center" vertical="center" wrapText="1"/>
    </xf>
    <xf numFmtId="0" fontId="11" fillId="3" borderId="40" xfId="0" applyFont="1" applyFill="1" applyBorder="1" applyAlignment="1">
      <alignment horizontal="center" vertical="center" wrapText="1"/>
    </xf>
    <xf numFmtId="0" fontId="11" fillId="3" borderId="52" xfId="0" applyFont="1" applyFill="1" applyBorder="1" applyAlignment="1">
      <alignment horizontal="center" vertical="center" wrapText="1"/>
    </xf>
    <xf numFmtId="0" fontId="11" fillId="3" borderId="48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1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1" fillId="3" borderId="44" xfId="0" applyFont="1" applyFill="1" applyBorder="1" applyAlignment="1">
      <alignment horizontal="center" vertical="center" wrapText="1"/>
    </xf>
    <xf numFmtId="0" fontId="11" fillId="3" borderId="54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47" xfId="0" applyFont="1" applyFill="1" applyBorder="1" applyAlignment="1">
      <alignment horizontal="center" vertical="center" wrapText="1"/>
    </xf>
    <xf numFmtId="0" fontId="26" fillId="3" borderId="39" xfId="0" applyFont="1" applyFill="1" applyBorder="1" applyAlignment="1">
      <alignment horizontal="center" vertical="center" wrapText="1"/>
    </xf>
    <xf numFmtId="0" fontId="26" fillId="3" borderId="52" xfId="0" applyFont="1" applyFill="1" applyBorder="1" applyAlignment="1">
      <alignment horizontal="center" vertical="center" wrapText="1"/>
    </xf>
    <xf numFmtId="0" fontId="10" fillId="3" borderId="37" xfId="0" applyFont="1" applyFill="1" applyBorder="1" applyAlignment="1">
      <alignment horizontal="center" vertical="center"/>
    </xf>
    <xf numFmtId="0" fontId="10" fillId="3" borderId="38" xfId="0" applyFont="1" applyFill="1" applyBorder="1" applyAlignment="1">
      <alignment horizontal="center" vertical="center"/>
    </xf>
    <xf numFmtId="0" fontId="10" fillId="3" borderId="41" xfId="0" applyFont="1" applyFill="1" applyBorder="1" applyAlignment="1">
      <alignment horizontal="center" vertical="center"/>
    </xf>
    <xf numFmtId="0" fontId="2" fillId="2" borderId="14" xfId="1" applyFont="1" applyFill="1" applyBorder="1" applyAlignment="1">
      <alignment horizontal="center"/>
    </xf>
    <xf numFmtId="0" fontId="2" fillId="2" borderId="42" xfId="1" applyFont="1" applyFill="1" applyBorder="1" applyAlignment="1">
      <alignment horizontal="center"/>
    </xf>
    <xf numFmtId="0" fontId="2" fillId="2" borderId="12" xfId="1" applyFont="1" applyFill="1" applyBorder="1" applyAlignment="1">
      <alignment horizontal="center"/>
    </xf>
    <xf numFmtId="0" fontId="2" fillId="2" borderId="44" xfId="1" applyFont="1" applyFill="1" applyBorder="1" applyAlignment="1">
      <alignment horizontal="center"/>
    </xf>
    <xf numFmtId="0" fontId="2" fillId="2" borderId="19" xfId="1" applyFont="1" applyFill="1" applyBorder="1" applyAlignment="1">
      <alignment horizontal="center"/>
    </xf>
    <xf numFmtId="0" fontId="2" fillId="2" borderId="47" xfId="1" applyFont="1" applyFill="1" applyBorder="1" applyAlignment="1">
      <alignment horizontal="center"/>
    </xf>
    <xf numFmtId="0" fontId="22" fillId="4" borderId="15" xfId="1" applyFont="1" applyFill="1" applyBorder="1" applyAlignment="1">
      <alignment horizontal="center" vertical="center"/>
    </xf>
    <xf numFmtId="0" fontId="22" fillId="4" borderId="43" xfId="1" applyFont="1" applyFill="1" applyBorder="1" applyAlignment="1">
      <alignment horizontal="center" vertical="center"/>
    </xf>
    <xf numFmtId="0" fontId="23" fillId="2" borderId="15" xfId="2" applyFont="1" applyFill="1" applyBorder="1" applyAlignment="1">
      <alignment horizontal="center" vertical="center"/>
    </xf>
    <xf numFmtId="0" fontId="23" fillId="2" borderId="16" xfId="2" applyFont="1" applyFill="1" applyBorder="1" applyAlignment="1">
      <alignment horizontal="center" vertical="center"/>
    </xf>
    <xf numFmtId="0" fontId="23" fillId="2" borderId="1" xfId="2" applyFont="1" applyFill="1" applyBorder="1" applyAlignment="1">
      <alignment horizontal="center" vertical="center"/>
    </xf>
    <xf numFmtId="0" fontId="23" fillId="2" borderId="17" xfId="2" applyFont="1" applyFill="1" applyBorder="1" applyAlignment="1">
      <alignment horizontal="center" vertical="center"/>
    </xf>
    <xf numFmtId="0" fontId="12" fillId="5" borderId="45" xfId="1" applyFont="1" applyFill="1" applyBorder="1" applyAlignment="1">
      <alignment horizontal="center" vertical="center"/>
    </xf>
    <xf numFmtId="0" fontId="12" fillId="5" borderId="2" xfId="1" applyFont="1" applyFill="1" applyBorder="1" applyAlignment="1">
      <alignment horizontal="center" vertical="center"/>
    </xf>
    <xf numFmtId="0" fontId="4" fillId="2" borderId="45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left" vertical="center"/>
    </xf>
    <xf numFmtId="0" fontId="4" fillId="2" borderId="46" xfId="1" applyFont="1" applyFill="1" applyBorder="1" applyAlignment="1">
      <alignment horizontal="left" vertical="center"/>
    </xf>
    <xf numFmtId="0" fontId="2" fillId="2" borderId="45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46" xfId="1" applyFont="1" applyFill="1" applyBorder="1" applyAlignment="1">
      <alignment horizontal="center" vertical="center"/>
    </xf>
    <xf numFmtId="0" fontId="23" fillId="2" borderId="45" xfId="2" applyFont="1" applyFill="1" applyBorder="1" applyAlignment="1">
      <alignment horizontal="center" vertical="center"/>
    </xf>
    <xf numFmtId="0" fontId="25" fillId="2" borderId="2" xfId="1" applyFont="1" applyFill="1" applyBorder="1" applyAlignment="1">
      <alignment horizontal="center" vertical="center"/>
    </xf>
    <xf numFmtId="0" fontId="25" fillId="2" borderId="18" xfId="1" applyFont="1" applyFill="1" applyBorder="1" applyAlignment="1">
      <alignment horizontal="center" vertical="center"/>
    </xf>
    <xf numFmtId="0" fontId="9" fillId="2" borderId="45" xfId="1" applyFont="1" applyFill="1" applyBorder="1" applyAlignment="1">
      <alignment horizontal="left" vertical="center"/>
    </xf>
    <xf numFmtId="0" fontId="9" fillId="2" borderId="2" xfId="1" applyFont="1" applyFill="1" applyBorder="1" applyAlignment="1">
      <alignment horizontal="left" vertical="center"/>
    </xf>
    <xf numFmtId="0" fontId="9" fillId="2" borderId="46" xfId="1" applyFont="1" applyFill="1" applyBorder="1" applyAlignment="1">
      <alignment horizontal="left" vertical="center"/>
    </xf>
    <xf numFmtId="0" fontId="5" fillId="5" borderId="45" xfId="1" applyFont="1" applyFill="1" applyBorder="1" applyAlignment="1">
      <alignment horizontal="center" vertical="center"/>
    </xf>
    <xf numFmtId="0" fontId="5" fillId="5" borderId="2" xfId="1" applyFont="1" applyFill="1" applyBorder="1" applyAlignment="1">
      <alignment horizontal="center" vertical="center"/>
    </xf>
    <xf numFmtId="0" fontId="5" fillId="5" borderId="46" xfId="1" applyFont="1" applyFill="1" applyBorder="1" applyAlignment="1">
      <alignment horizontal="center" vertical="center"/>
    </xf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Medium9"/>
  <colors>
    <mruColors>
      <color rgb="FF056696"/>
      <color rgb="FFF9BC1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4.emf"/><Relationship Id="rId5" Type="http://schemas.openxmlformats.org/officeDocument/2006/relationships/image" Target="../media/image4.png"/><Relationship Id="rId4" Type="http://schemas.openxmlformats.org/officeDocument/2006/relationships/customXml" Target="../ink/ink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404812</xdr:colOff>
      <xdr:row>1</xdr:row>
      <xdr:rowOff>47627</xdr:rowOff>
    </xdr:from>
    <xdr:to>
      <xdr:col>2</xdr:col>
      <xdr:colOff>581025</xdr:colOff>
      <xdr:row>4</xdr:row>
      <xdr:rowOff>53341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7173483B-EFAA-4DE1-B641-9BCCD65278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4352" y="154307"/>
          <a:ext cx="1204913" cy="1057274"/>
        </a:xfrm>
        <a:prstGeom prst="rect">
          <a:avLst/>
        </a:prstGeom>
      </xdr:spPr>
    </xdr:pic>
    <xdr:clientData/>
  </xdr:twoCellAnchor>
  <xdr:oneCellAnchor>
    <xdr:from>
      <xdr:col>1</xdr:col>
      <xdr:colOff>0</xdr:colOff>
      <xdr:row>47</xdr:row>
      <xdr:rowOff>0</xdr:rowOff>
    </xdr:from>
    <xdr:ext cx="6610350" cy="50460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46" name="TextBox 145">
              <a:extLst>
                <a:ext uri="{FF2B5EF4-FFF2-40B4-BE49-F238E27FC236}">
                  <a16:creationId xmlns:a16="http://schemas.microsoft.com/office/drawing/2014/main" id="{36E091E7-3AED-488D-B5AE-B146DC7207D5}"/>
                </a:ext>
              </a:extLst>
            </xdr:cNvPr>
            <xdr:cNvSpPr txBox="1"/>
          </xdr:nvSpPr>
          <xdr:spPr>
            <a:xfrm>
              <a:off x="83820" y="17335500"/>
              <a:ext cx="6610350" cy="50460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:r>
                <a:rPr lang="en-IN" sz="1800"/>
                <a:t>  Number</a:t>
              </a:r>
              <a:r>
                <a:rPr lang="en-IN" sz="1800" baseline="0"/>
                <a:t> of Stirrups</a:t>
              </a:r>
              <a14:m>
                <m:oMath xmlns:m="http://schemas.openxmlformats.org/officeDocument/2006/math">
                  <m:r>
                    <a:rPr lang="en-IN" sz="2000" i="1">
                      <a:latin typeface="Cambria Math" panose="02040503050406030204" pitchFamily="18" charset="0"/>
                    </a:rPr>
                    <m:t>=</m:t>
                  </m:r>
                  <m:d>
                    <m:dPr>
                      <m:ctrlPr>
                        <a:rPr lang="en-IN" sz="2000" b="0" i="1">
                          <a:latin typeface="Cambria Math" panose="02040503050406030204" pitchFamily="18" charset="0"/>
                        </a:rPr>
                      </m:ctrlPr>
                    </m:dPr>
                    <m:e>
                      <m:f>
                        <m:fPr>
                          <m:ctrlPr>
                            <a:rPr lang="en-IN" sz="2000" i="1">
                              <a:latin typeface="Cambria Math" panose="02040503050406030204" pitchFamily="18" charset="0"/>
                            </a:rPr>
                          </m:ctrlPr>
                        </m:fPr>
                        <m:num>
                          <m:r>
                            <a:rPr lang="en-IN" sz="2000" b="0" i="1">
                              <a:latin typeface="Cambria Math" panose="02040503050406030204" pitchFamily="18" charset="0"/>
                            </a:rPr>
                            <m:t>𝐿𝑒𝑛𝑔𝑡h</m:t>
                          </m:r>
                        </m:num>
                        <m:den>
                          <m:r>
                            <a:rPr lang="en-IN" sz="2000" b="0" i="1">
                              <a:latin typeface="Cambria Math" panose="02040503050406030204" pitchFamily="18" charset="0"/>
                            </a:rPr>
                            <m:t>𝑆𝑝𝑎𝑐𝑖𝑛𝑔</m:t>
                          </m:r>
                        </m:den>
                      </m:f>
                    </m:e>
                  </m:d>
                  <m:r>
                    <a:rPr lang="en-IN" sz="2000" b="0" i="1">
                      <a:latin typeface="Cambria Math" panose="02040503050406030204" pitchFamily="18" charset="0"/>
                    </a:rPr>
                    <m:t>+1</m:t>
                  </m:r>
                </m:oMath>
              </a14:m>
              <a:endParaRPr lang="en-IN" sz="2000">
                <a:latin typeface="Segoe UI Light" panose="020B0502040204020203" pitchFamily="34" charset="0"/>
                <a:cs typeface="Segoe UI Light" panose="020B0502040204020203" pitchFamily="34" charset="0"/>
              </a:endParaRPr>
            </a:p>
          </xdr:txBody>
        </xdr:sp>
      </mc:Choice>
      <mc:Fallback xmlns="">
        <xdr:sp macro="" textlink="">
          <xdr:nvSpPr>
            <xdr:cNvPr id="146" name="TextBox 145">
              <a:extLst>
                <a:ext uri="{FF2B5EF4-FFF2-40B4-BE49-F238E27FC236}">
                  <a16:creationId xmlns:a16="http://schemas.microsoft.com/office/drawing/2014/main" id="{36E091E7-3AED-488D-B5AE-B146DC7207D5}"/>
                </a:ext>
              </a:extLst>
            </xdr:cNvPr>
            <xdr:cNvSpPr txBox="1"/>
          </xdr:nvSpPr>
          <xdr:spPr>
            <a:xfrm>
              <a:off x="83820" y="17335500"/>
              <a:ext cx="6610350" cy="50460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:r>
                <a:rPr lang="en-IN" sz="1800"/>
                <a:t>  Number</a:t>
              </a:r>
              <a:r>
                <a:rPr lang="en-IN" sz="1800" baseline="0"/>
                <a:t> of Stirrups</a:t>
              </a:r>
              <a:r>
                <a:rPr lang="en-IN" sz="2000" i="0">
                  <a:latin typeface="Cambria Math" panose="02040503050406030204" pitchFamily="18" charset="0"/>
                </a:rPr>
                <a:t>=</a:t>
              </a:r>
              <a:r>
                <a:rPr lang="en-IN" sz="2000" b="0" i="0">
                  <a:latin typeface="Cambria Math" panose="02040503050406030204" pitchFamily="18" charset="0"/>
                </a:rPr>
                <a:t>(𝐿𝑒𝑛𝑔𝑡ℎ/𝑆𝑝𝑎𝑐𝑖𝑛𝑔)+1</a:t>
              </a:r>
              <a:endParaRPr lang="en-IN" sz="2000">
                <a:latin typeface="Segoe UI Light" panose="020B0502040204020203" pitchFamily="34" charset="0"/>
                <a:cs typeface="Segoe UI Light" panose="020B0502040204020203" pitchFamily="34" charset="0"/>
              </a:endParaRPr>
            </a:p>
          </xdr:txBody>
        </xdr:sp>
      </mc:Fallback>
    </mc:AlternateContent>
    <xdr:clientData/>
  </xdr:oneCellAnchor>
  <xdr:oneCellAnchor>
    <xdr:from>
      <xdr:col>1</xdr:col>
      <xdr:colOff>0</xdr:colOff>
      <xdr:row>48</xdr:row>
      <xdr:rowOff>0</xdr:rowOff>
    </xdr:from>
    <xdr:ext cx="6143625" cy="460639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47" name="TextBox 146">
              <a:extLst>
                <a:ext uri="{FF2B5EF4-FFF2-40B4-BE49-F238E27FC236}">
                  <a16:creationId xmlns:a16="http://schemas.microsoft.com/office/drawing/2014/main" id="{E75B6AD0-0953-4CA4-850F-DA0B8E89997D}"/>
                </a:ext>
              </a:extLst>
            </xdr:cNvPr>
            <xdr:cNvSpPr txBox="1"/>
          </xdr:nvSpPr>
          <xdr:spPr>
            <a:xfrm>
              <a:off x="130629" y="15555686"/>
              <a:ext cx="6143625" cy="46063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n-IN" sz="1800"/>
                <a:t>  Number</a:t>
              </a:r>
              <a:r>
                <a:rPr lang="en-IN" sz="1800" baseline="0"/>
                <a:t> of Bar</a:t>
              </a:r>
              <a14:m>
                <m:oMath xmlns:m="http://schemas.openxmlformats.org/officeDocument/2006/math">
                  <m:r>
                    <a:rPr lang="en-IN" sz="2000" i="1">
                      <a:latin typeface="Cambria Math" panose="02040503050406030204" pitchFamily="18" charset="0"/>
                    </a:rPr>
                    <m:t>=</m:t>
                  </m:r>
                  <m:d>
                    <m:dPr>
                      <m:ctrlPr>
                        <a:rPr lang="en-IN" sz="2000" b="0" i="1">
                          <a:latin typeface="Cambria Math" panose="02040503050406030204" pitchFamily="18" charset="0"/>
                        </a:rPr>
                      </m:ctrlPr>
                    </m:dPr>
                    <m:e>
                      <m:f>
                        <m:fPr>
                          <m:ctrlPr>
                            <a:rPr lang="en-IN" sz="2000" i="1">
                              <a:latin typeface="Cambria Math" panose="02040503050406030204" pitchFamily="18" charset="0"/>
                            </a:rPr>
                          </m:ctrlPr>
                        </m:fPr>
                        <m:num>
                          <m:r>
                            <a:rPr lang="en-IN" sz="2000" b="0" i="1">
                              <a:latin typeface="Cambria Math" panose="02040503050406030204" pitchFamily="18" charset="0"/>
                            </a:rPr>
                            <m:t>23742</m:t>
                          </m:r>
                        </m:num>
                        <m:den>
                          <m:r>
                            <a:rPr lang="en-IN" sz="2000" b="0" i="1">
                              <a:latin typeface="Cambria Math" panose="02040503050406030204" pitchFamily="18" charset="0"/>
                            </a:rPr>
                            <m:t>230</m:t>
                          </m:r>
                        </m:den>
                      </m:f>
                    </m:e>
                  </m:d>
                  <m:r>
                    <a:rPr lang="en-IN" sz="2000" b="0" i="1">
                      <a:latin typeface="Cambria Math" panose="02040503050406030204" pitchFamily="18" charset="0"/>
                    </a:rPr>
                    <m:t>+1</m:t>
                  </m:r>
                </m:oMath>
              </a14:m>
              <a:endParaRPr lang="en-IN" sz="2000">
                <a:latin typeface="Segoe UI Light" panose="020B0502040204020203" pitchFamily="34" charset="0"/>
                <a:cs typeface="Segoe UI Light" panose="020B0502040204020203" pitchFamily="34" charset="0"/>
              </a:endParaRPr>
            </a:p>
          </xdr:txBody>
        </xdr:sp>
      </mc:Choice>
      <mc:Fallback xmlns="">
        <xdr:sp macro="" textlink="">
          <xdr:nvSpPr>
            <xdr:cNvPr id="147" name="TextBox 146">
              <a:extLst>
                <a:ext uri="{FF2B5EF4-FFF2-40B4-BE49-F238E27FC236}">
                  <a16:creationId xmlns:a16="http://schemas.microsoft.com/office/drawing/2014/main" id="{E75B6AD0-0953-4CA4-850F-DA0B8E89997D}"/>
                </a:ext>
              </a:extLst>
            </xdr:cNvPr>
            <xdr:cNvSpPr txBox="1"/>
          </xdr:nvSpPr>
          <xdr:spPr>
            <a:xfrm>
              <a:off x="130629" y="15555686"/>
              <a:ext cx="6143625" cy="46063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n-IN" sz="1800"/>
                <a:t>  Number</a:t>
              </a:r>
              <a:r>
                <a:rPr lang="en-IN" sz="1800" baseline="0"/>
                <a:t> of Bar</a:t>
              </a:r>
              <a:r>
                <a:rPr lang="en-IN" sz="2000" i="0">
                  <a:latin typeface="Cambria Math" panose="02040503050406030204" pitchFamily="18" charset="0"/>
                </a:rPr>
                <a:t>=</a:t>
              </a:r>
              <a:r>
                <a:rPr lang="en-IN" sz="2000" b="0" i="0">
                  <a:latin typeface="Cambria Math" panose="02040503050406030204" pitchFamily="18" charset="0"/>
                </a:rPr>
                <a:t>(23742/230)+1</a:t>
              </a:r>
              <a:endParaRPr lang="en-IN" sz="2000">
                <a:latin typeface="Segoe UI Light" panose="020B0502040204020203" pitchFamily="34" charset="0"/>
                <a:cs typeface="Segoe UI Light" panose="020B0502040204020203" pitchFamily="34" charset="0"/>
              </a:endParaRPr>
            </a:p>
          </xdr:txBody>
        </xdr:sp>
      </mc:Fallback>
    </mc:AlternateContent>
    <xdr:clientData/>
  </xdr:oneCellAnchor>
  <xdr:twoCellAnchor editAs="oneCell">
    <xdr:from>
      <xdr:col>16</xdr:col>
      <xdr:colOff>304800</xdr:colOff>
      <xdr:row>17</xdr:row>
      <xdr:rowOff>152400</xdr:rowOff>
    </xdr:from>
    <xdr:to>
      <xdr:col>21</xdr:col>
      <xdr:colOff>184976</xdr:colOff>
      <xdr:row>40</xdr:row>
      <xdr:rowOff>228600</xdr:rowOff>
    </xdr:to>
    <xdr:pic>
      <xdr:nvPicPr>
        <xdr:cNvPr id="155" name="Picture 154">
          <a:extLst>
            <a:ext uri="{FF2B5EF4-FFF2-40B4-BE49-F238E27FC236}">
              <a16:creationId xmlns:a16="http://schemas.microsoft.com/office/drawing/2014/main" id="{BD7B4C62-4ED3-9435-19E3-6E2D6B2549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92543" y="4321629"/>
          <a:ext cx="4789633" cy="8436428"/>
        </a:xfrm>
        <a:prstGeom prst="rect">
          <a:avLst/>
        </a:prstGeom>
      </xdr:spPr>
    </xdr:pic>
    <xdr:clientData/>
  </xdr:twoCellAnchor>
  <xdr:oneCellAnchor>
    <xdr:from>
      <xdr:col>14</xdr:col>
      <xdr:colOff>217714</xdr:colOff>
      <xdr:row>24</xdr:row>
      <xdr:rowOff>195943</xdr:rowOff>
    </xdr:from>
    <xdr:ext cx="65" cy="172227"/>
    <xdr:sp macro="" textlink="">
      <xdr:nvSpPr>
        <xdr:cNvPr id="157" name="TextBox 156">
          <a:extLst>
            <a:ext uri="{FF2B5EF4-FFF2-40B4-BE49-F238E27FC236}">
              <a16:creationId xmlns:a16="http://schemas.microsoft.com/office/drawing/2014/main" id="{CEDA2223-A16B-5C8C-A35A-8C7E6E1C96BB}"/>
            </a:ext>
          </a:extLst>
        </xdr:cNvPr>
        <xdr:cNvSpPr txBox="1"/>
      </xdr:nvSpPr>
      <xdr:spPr>
        <a:xfrm>
          <a:off x="9710057" y="7391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4</xdr:col>
      <xdr:colOff>152400</xdr:colOff>
      <xdr:row>27</xdr:row>
      <xdr:rowOff>21771</xdr:rowOff>
    </xdr:from>
    <xdr:ext cx="3244286" cy="55040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59" name="TextBox 158">
              <a:extLst>
                <a:ext uri="{FF2B5EF4-FFF2-40B4-BE49-F238E27FC236}">
                  <a16:creationId xmlns:a16="http://schemas.microsoft.com/office/drawing/2014/main" id="{D7C435CD-794D-B8B9-5290-73D7EAF6473E}"/>
                </a:ext>
              </a:extLst>
            </xdr:cNvPr>
            <xdr:cNvSpPr txBox="1"/>
          </xdr:nvSpPr>
          <xdr:spPr>
            <a:xfrm>
              <a:off x="3320143" y="8479971"/>
              <a:ext cx="3244286" cy="55040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ad>
                      <m:radPr>
                        <m:degHide m:val="on"/>
                        <m:ctrlPr>
                          <a:rPr lang="en-IN" sz="2800" i="1">
                            <a:solidFill>
                              <a:srgbClr val="836967"/>
                            </a:solidFill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sSup>
                          <m:sSupPr>
                            <m:ctrlPr>
                              <a:rPr lang="en-IN" sz="2800" i="1">
                                <a:solidFill>
                                  <a:srgbClr val="836967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sSupPr>
                          <m:e>
                            <m:r>
                              <a:rPr lang="en-IN" sz="2800" b="0" i="1">
                                <a:solidFill>
                                  <a:srgbClr val="836967"/>
                                </a:solidFill>
                                <a:latin typeface="Cambria Math" panose="02040503050406030204" pitchFamily="18" charset="0"/>
                              </a:rPr>
                              <m:t>579.29</m:t>
                            </m:r>
                          </m:e>
                          <m:sup>
                            <m:r>
                              <a:rPr lang="en-IN" sz="2800" i="0">
                                <a:latin typeface="Cambria Math" panose="02040503050406030204" pitchFamily="18" charset="0"/>
                              </a:rPr>
                              <m:t>2</m:t>
                            </m:r>
                          </m:sup>
                        </m:sSup>
                        <m:r>
                          <a:rPr lang="en-IN" sz="2800" i="0">
                            <a:latin typeface="Cambria Math" panose="02040503050406030204" pitchFamily="18" charset="0"/>
                          </a:rPr>
                          <m:t>+</m:t>
                        </m:r>
                        <m:sSup>
                          <m:sSupPr>
                            <m:ctrlPr>
                              <a:rPr lang="en-IN" sz="2800" i="1">
                                <a:solidFill>
                                  <a:srgbClr val="836967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sSupPr>
                          <m:e>
                            <m:r>
                              <a:rPr lang="en-IN" sz="2800" b="0" i="1">
                                <a:solidFill>
                                  <a:srgbClr val="836967"/>
                                </a:solidFill>
                                <a:latin typeface="Cambria Math" panose="02040503050406030204" pitchFamily="18" charset="0"/>
                              </a:rPr>
                              <m:t>579.29</m:t>
                            </m:r>
                          </m:e>
                          <m:sup>
                            <m:r>
                              <a:rPr lang="en-IN" sz="2800" i="0">
                                <a:latin typeface="Cambria Math" panose="02040503050406030204" pitchFamily="18" charset="0"/>
                              </a:rPr>
                              <m:t>2</m:t>
                            </m:r>
                          </m:sup>
                        </m:sSup>
                      </m:e>
                    </m:rad>
                  </m:oMath>
                </m:oMathPara>
              </a14:m>
              <a:endParaRPr lang="en-IN" sz="2800"/>
            </a:p>
          </xdr:txBody>
        </xdr:sp>
      </mc:Choice>
      <mc:Fallback xmlns="">
        <xdr:sp macro="" textlink="">
          <xdr:nvSpPr>
            <xdr:cNvPr id="159" name="TextBox 158">
              <a:extLst>
                <a:ext uri="{FF2B5EF4-FFF2-40B4-BE49-F238E27FC236}">
                  <a16:creationId xmlns:a16="http://schemas.microsoft.com/office/drawing/2014/main" id="{D7C435CD-794D-B8B9-5290-73D7EAF6473E}"/>
                </a:ext>
              </a:extLst>
            </xdr:cNvPr>
            <xdr:cNvSpPr txBox="1"/>
          </xdr:nvSpPr>
          <xdr:spPr>
            <a:xfrm>
              <a:off x="3320143" y="8479971"/>
              <a:ext cx="3244286" cy="55040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IN" sz="2800" i="0">
                  <a:solidFill>
                    <a:srgbClr val="836967"/>
                  </a:solidFill>
                  <a:latin typeface="Cambria Math" panose="02040503050406030204" pitchFamily="18" charset="0"/>
                </a:rPr>
                <a:t>√(〖</a:t>
              </a:r>
              <a:r>
                <a:rPr lang="en-IN" sz="2800" b="0" i="0">
                  <a:solidFill>
                    <a:srgbClr val="836967"/>
                  </a:solidFill>
                  <a:latin typeface="Cambria Math" panose="02040503050406030204" pitchFamily="18" charset="0"/>
                </a:rPr>
                <a:t>579.29〗^</a:t>
              </a:r>
              <a:r>
                <a:rPr lang="en-IN" sz="2800" i="0">
                  <a:latin typeface="Cambria Math" panose="02040503050406030204" pitchFamily="18" charset="0"/>
                </a:rPr>
                <a:t>2+</a:t>
              </a:r>
              <a:r>
                <a:rPr lang="en-IN" sz="2800" i="0">
                  <a:solidFill>
                    <a:srgbClr val="836967"/>
                  </a:solidFill>
                  <a:latin typeface="Cambria Math" panose="02040503050406030204" pitchFamily="18" charset="0"/>
                </a:rPr>
                <a:t>〖</a:t>
              </a:r>
              <a:r>
                <a:rPr lang="en-IN" sz="2800" b="0" i="0">
                  <a:solidFill>
                    <a:srgbClr val="836967"/>
                  </a:solidFill>
                  <a:latin typeface="Cambria Math" panose="02040503050406030204" pitchFamily="18" charset="0"/>
                </a:rPr>
                <a:t>579.29〗^</a:t>
              </a:r>
              <a:r>
                <a:rPr lang="en-IN" sz="2800" i="0">
                  <a:latin typeface="Cambria Math" panose="02040503050406030204" pitchFamily="18" charset="0"/>
                </a:rPr>
                <a:t>2 </a:t>
              </a:r>
              <a:r>
                <a:rPr lang="en-IN" sz="2800" i="0">
                  <a:solidFill>
                    <a:srgbClr val="836967"/>
                  </a:solidFill>
                  <a:latin typeface="Cambria Math" panose="02040503050406030204" pitchFamily="18" charset="0"/>
                </a:rPr>
                <a:t>)</a:t>
              </a:r>
              <a:endParaRPr lang="en-IN" sz="2800"/>
            </a:p>
          </xdr:txBody>
        </xdr:sp>
      </mc:Fallback>
    </mc:AlternateContent>
    <xdr:clientData/>
  </xdr:oneCellAnchor>
  <xdr:twoCellAnchor editAs="oneCell">
    <xdr:from>
      <xdr:col>14</xdr:col>
      <xdr:colOff>424542</xdr:colOff>
      <xdr:row>43</xdr:row>
      <xdr:rowOff>76201</xdr:rowOff>
    </xdr:from>
    <xdr:to>
      <xdr:col>24</xdr:col>
      <xdr:colOff>10286</xdr:colOff>
      <xdr:row>54</xdr:row>
      <xdr:rowOff>816429</xdr:rowOff>
    </xdr:to>
    <xdr:pic>
      <xdr:nvPicPr>
        <xdr:cNvPr id="162" name="Picture 161">
          <a:extLst>
            <a:ext uri="{FF2B5EF4-FFF2-40B4-BE49-F238E27FC236}">
              <a16:creationId xmlns:a16="http://schemas.microsoft.com/office/drawing/2014/main" id="{CE7BA4D1-7855-B26D-5AFC-26F8524B42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6885" y="13487401"/>
          <a:ext cx="8370515" cy="5486399"/>
        </a:xfrm>
        <a:prstGeom prst="rect">
          <a:avLst/>
        </a:prstGeom>
      </xdr:spPr>
    </xdr:pic>
    <xdr:clientData/>
  </xdr:twoCellAnchor>
  <xdr:oneCellAnchor>
    <xdr:from>
      <xdr:col>2</xdr:col>
      <xdr:colOff>239487</xdr:colOff>
      <xdr:row>44</xdr:row>
      <xdr:rowOff>119742</xdr:rowOff>
    </xdr:from>
    <xdr:ext cx="3606565" cy="50026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63" name="TextBox 162">
              <a:extLst>
                <a:ext uri="{FF2B5EF4-FFF2-40B4-BE49-F238E27FC236}">
                  <a16:creationId xmlns:a16="http://schemas.microsoft.com/office/drawing/2014/main" id="{C23FA3DF-E872-4EDC-979A-831B974F0758}"/>
                </a:ext>
              </a:extLst>
            </xdr:cNvPr>
            <xdr:cNvSpPr txBox="1"/>
          </xdr:nvSpPr>
          <xdr:spPr>
            <a:xfrm>
              <a:off x="1404258" y="9427028"/>
              <a:ext cx="3606565" cy="5002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14:m>
                <m:oMath xmlns:m="http://schemas.openxmlformats.org/officeDocument/2006/math">
                  <m:rad>
                    <m:radPr>
                      <m:degHide m:val="on"/>
                      <m:ctrlPr>
                        <a:rPr lang="en-IN" sz="2800" i="1">
                          <a:solidFill>
                            <a:srgbClr val="836967"/>
                          </a:solidFill>
                          <a:latin typeface="Cambria Math" panose="02040503050406030204" pitchFamily="18" charset="0"/>
                        </a:rPr>
                      </m:ctrlPr>
                    </m:radPr>
                    <m:deg/>
                    <m:e>
                      <m:sSup>
                        <m:sSupPr>
                          <m:ctrlPr>
                            <a:rPr lang="en-IN" sz="2800" i="1">
                              <a:solidFill>
                                <a:srgbClr val="836967"/>
                              </a:solidFill>
                              <a:latin typeface="Cambria Math" panose="02040503050406030204" pitchFamily="18" charset="0"/>
                            </a:rPr>
                          </m:ctrlPr>
                        </m:sSupPr>
                        <m:e>
                          <m:r>
                            <a:rPr lang="en-IN" sz="2800" b="0" i="1">
                              <a:solidFill>
                                <a:srgbClr val="836967"/>
                              </a:solidFill>
                              <a:latin typeface="Cambria Math" panose="02040503050406030204" pitchFamily="18" charset="0"/>
                            </a:rPr>
                            <m:t>50</m:t>
                          </m:r>
                        </m:e>
                        <m:sup>
                          <m:r>
                            <a:rPr lang="en-IN" sz="2800" i="0">
                              <a:latin typeface="Cambria Math" panose="02040503050406030204" pitchFamily="18" charset="0"/>
                            </a:rPr>
                            <m:t>2</m:t>
                          </m:r>
                        </m:sup>
                      </m:sSup>
                      <m:r>
                        <a:rPr lang="en-IN" sz="2800" i="0">
                          <a:latin typeface="Cambria Math" panose="02040503050406030204" pitchFamily="18" charset="0"/>
                        </a:rPr>
                        <m:t>+</m:t>
                      </m:r>
                      <m:sSup>
                        <m:sSupPr>
                          <m:ctrlPr>
                            <a:rPr lang="en-IN" sz="2800" i="1">
                              <a:solidFill>
                                <a:srgbClr val="836967"/>
                              </a:solidFill>
                              <a:latin typeface="Cambria Math" panose="02040503050406030204" pitchFamily="18" charset="0"/>
                            </a:rPr>
                          </m:ctrlPr>
                        </m:sSupPr>
                        <m:e>
                          <m:r>
                            <a:rPr lang="en-IN" sz="2800" b="0" i="1">
                              <a:solidFill>
                                <a:srgbClr val="836967"/>
                              </a:solidFill>
                              <a:latin typeface="Cambria Math" panose="02040503050406030204" pitchFamily="18" charset="0"/>
                            </a:rPr>
                            <m:t>50</m:t>
                          </m:r>
                        </m:e>
                        <m:sup>
                          <m:r>
                            <a:rPr lang="en-IN" sz="2800" i="0">
                              <a:latin typeface="Cambria Math" panose="02040503050406030204" pitchFamily="18" charset="0"/>
                            </a:rPr>
                            <m:t>2</m:t>
                          </m:r>
                        </m:sup>
                      </m:sSup>
                    </m:e>
                  </m:rad>
                </m:oMath>
              </a14:m>
              <a:r>
                <a:rPr lang="en-IN" sz="2800"/>
                <a:t> = 70.71 mm</a:t>
              </a:r>
            </a:p>
          </xdr:txBody>
        </xdr:sp>
      </mc:Choice>
      <mc:Fallback xmlns="">
        <xdr:sp macro="" textlink="">
          <xdr:nvSpPr>
            <xdr:cNvPr id="163" name="TextBox 162">
              <a:extLst>
                <a:ext uri="{FF2B5EF4-FFF2-40B4-BE49-F238E27FC236}">
                  <a16:creationId xmlns:a16="http://schemas.microsoft.com/office/drawing/2014/main" id="{C23FA3DF-E872-4EDC-979A-831B974F0758}"/>
                </a:ext>
              </a:extLst>
            </xdr:cNvPr>
            <xdr:cNvSpPr txBox="1"/>
          </xdr:nvSpPr>
          <xdr:spPr>
            <a:xfrm>
              <a:off x="1404258" y="9427028"/>
              <a:ext cx="3606565" cy="5002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IN" sz="2800" i="0">
                  <a:solidFill>
                    <a:srgbClr val="836967"/>
                  </a:solidFill>
                  <a:latin typeface="Cambria Math" panose="02040503050406030204" pitchFamily="18" charset="0"/>
                </a:rPr>
                <a:t>√(</a:t>
              </a:r>
              <a:r>
                <a:rPr lang="en-IN" sz="2800" b="0" i="0">
                  <a:solidFill>
                    <a:srgbClr val="836967"/>
                  </a:solidFill>
                  <a:latin typeface="Cambria Math" panose="02040503050406030204" pitchFamily="18" charset="0"/>
                </a:rPr>
                <a:t>50^</a:t>
              </a:r>
              <a:r>
                <a:rPr lang="en-IN" sz="2800" i="0">
                  <a:latin typeface="Cambria Math" panose="02040503050406030204" pitchFamily="18" charset="0"/>
                </a:rPr>
                <a:t>2+</a:t>
              </a:r>
              <a:r>
                <a:rPr lang="en-IN" sz="2800" b="0" i="0">
                  <a:solidFill>
                    <a:srgbClr val="836967"/>
                  </a:solidFill>
                  <a:latin typeface="Cambria Math" panose="02040503050406030204" pitchFamily="18" charset="0"/>
                </a:rPr>
                <a:t>50^</a:t>
              </a:r>
              <a:r>
                <a:rPr lang="en-IN" sz="2800" i="0">
                  <a:latin typeface="Cambria Math" panose="02040503050406030204" pitchFamily="18" charset="0"/>
                </a:rPr>
                <a:t>2 </a:t>
              </a:r>
              <a:r>
                <a:rPr lang="en-IN" sz="2800" i="0">
                  <a:solidFill>
                    <a:srgbClr val="836967"/>
                  </a:solidFill>
                  <a:latin typeface="Cambria Math" panose="02040503050406030204" pitchFamily="18" charset="0"/>
                </a:rPr>
                <a:t>)</a:t>
              </a:r>
              <a:r>
                <a:rPr lang="en-IN" sz="2800"/>
                <a:t> = 70.71 mm</a:t>
              </a:r>
            </a:p>
          </xdr:txBody>
        </xdr:sp>
      </mc:Fallback>
    </mc:AlternateContent>
    <xdr:clientData/>
  </xdr:oneCellAnchor>
  <xdr:oneCellAnchor>
    <xdr:from>
      <xdr:col>4</xdr:col>
      <xdr:colOff>413657</xdr:colOff>
      <xdr:row>26</xdr:row>
      <xdr:rowOff>97971</xdr:rowOff>
    </xdr:from>
    <xdr:ext cx="1530227" cy="55040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65" name="TextBox 164">
              <a:extLst>
                <a:ext uri="{FF2B5EF4-FFF2-40B4-BE49-F238E27FC236}">
                  <a16:creationId xmlns:a16="http://schemas.microsoft.com/office/drawing/2014/main" id="{EF90CA82-3871-40B5-AFE7-16A0B6E54A8A}"/>
                </a:ext>
              </a:extLst>
            </xdr:cNvPr>
            <xdr:cNvSpPr txBox="1"/>
          </xdr:nvSpPr>
          <xdr:spPr>
            <a:xfrm>
              <a:off x="3581400" y="7903028"/>
              <a:ext cx="1530227" cy="55040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ad>
                      <m:radPr>
                        <m:degHide m:val="on"/>
                        <m:ctrlPr>
                          <a:rPr lang="en-IN" sz="2800" i="1">
                            <a:solidFill>
                              <a:srgbClr val="836967"/>
                            </a:solidFill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sSup>
                          <m:sSupPr>
                            <m:ctrlPr>
                              <a:rPr lang="en-IN" sz="2800" i="1">
                                <a:solidFill>
                                  <a:srgbClr val="836967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sSupPr>
                          <m:e>
                            <m:r>
                              <a:rPr lang="en-IN" sz="2800" i="1">
                                <a:latin typeface="Cambria Math" panose="02040503050406030204" pitchFamily="18" charset="0"/>
                              </a:rPr>
                              <m:t>𝑥</m:t>
                            </m:r>
                          </m:e>
                          <m:sup>
                            <m:r>
                              <a:rPr lang="en-IN" sz="2800" i="0">
                                <a:latin typeface="Cambria Math" panose="02040503050406030204" pitchFamily="18" charset="0"/>
                              </a:rPr>
                              <m:t>2</m:t>
                            </m:r>
                          </m:sup>
                        </m:sSup>
                        <m:r>
                          <a:rPr lang="en-IN" sz="2800" i="0">
                            <a:latin typeface="Cambria Math" panose="02040503050406030204" pitchFamily="18" charset="0"/>
                          </a:rPr>
                          <m:t>+</m:t>
                        </m:r>
                        <m:sSup>
                          <m:sSupPr>
                            <m:ctrlPr>
                              <a:rPr lang="en-IN" sz="2800" i="1">
                                <a:solidFill>
                                  <a:srgbClr val="836967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sSupPr>
                          <m:e>
                            <m:r>
                              <a:rPr lang="en-IN" sz="2800" i="1">
                                <a:latin typeface="Cambria Math" panose="02040503050406030204" pitchFamily="18" charset="0"/>
                              </a:rPr>
                              <m:t>𝑥</m:t>
                            </m:r>
                          </m:e>
                          <m:sup>
                            <m:r>
                              <a:rPr lang="en-IN" sz="2800" i="0">
                                <a:latin typeface="Cambria Math" panose="02040503050406030204" pitchFamily="18" charset="0"/>
                              </a:rPr>
                              <m:t>2</m:t>
                            </m:r>
                          </m:sup>
                        </m:sSup>
                      </m:e>
                    </m:rad>
                  </m:oMath>
                </m:oMathPara>
              </a14:m>
              <a:endParaRPr lang="en-IN" sz="2800"/>
            </a:p>
          </xdr:txBody>
        </xdr:sp>
      </mc:Choice>
      <mc:Fallback xmlns="">
        <xdr:sp macro="" textlink="">
          <xdr:nvSpPr>
            <xdr:cNvPr id="165" name="TextBox 164">
              <a:extLst>
                <a:ext uri="{FF2B5EF4-FFF2-40B4-BE49-F238E27FC236}">
                  <a16:creationId xmlns:a16="http://schemas.microsoft.com/office/drawing/2014/main" id="{EF90CA82-3871-40B5-AFE7-16A0B6E54A8A}"/>
                </a:ext>
              </a:extLst>
            </xdr:cNvPr>
            <xdr:cNvSpPr txBox="1"/>
          </xdr:nvSpPr>
          <xdr:spPr>
            <a:xfrm>
              <a:off x="3581400" y="7903028"/>
              <a:ext cx="1530227" cy="55040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IN" sz="2800" i="0">
                  <a:solidFill>
                    <a:srgbClr val="836967"/>
                  </a:solidFill>
                  <a:latin typeface="Cambria Math" panose="02040503050406030204" pitchFamily="18" charset="0"/>
                </a:rPr>
                <a:t>√(</a:t>
              </a:r>
              <a:r>
                <a:rPr lang="en-IN" sz="2800" i="0">
                  <a:latin typeface="Cambria Math" panose="02040503050406030204" pitchFamily="18" charset="0"/>
                </a:rPr>
                <a:t>𝑥</a:t>
              </a:r>
              <a:r>
                <a:rPr lang="en-IN" sz="2800" i="0">
                  <a:solidFill>
                    <a:srgbClr val="836967"/>
                  </a:solidFill>
                  <a:latin typeface="Cambria Math" panose="02040503050406030204" pitchFamily="18" charset="0"/>
                </a:rPr>
                <a:t>^</a:t>
              </a:r>
              <a:r>
                <a:rPr lang="en-IN" sz="2800" i="0">
                  <a:latin typeface="Cambria Math" panose="02040503050406030204" pitchFamily="18" charset="0"/>
                </a:rPr>
                <a:t>2+𝑥</a:t>
              </a:r>
              <a:r>
                <a:rPr lang="en-IN" sz="2800" i="0">
                  <a:solidFill>
                    <a:srgbClr val="836967"/>
                  </a:solidFill>
                  <a:latin typeface="Cambria Math" panose="02040503050406030204" pitchFamily="18" charset="0"/>
                </a:rPr>
                <a:t>^</a:t>
              </a:r>
              <a:r>
                <a:rPr lang="en-IN" sz="2800" i="0">
                  <a:latin typeface="Cambria Math" panose="02040503050406030204" pitchFamily="18" charset="0"/>
                </a:rPr>
                <a:t>2 </a:t>
              </a:r>
              <a:r>
                <a:rPr lang="en-IN" sz="2800" i="0">
                  <a:solidFill>
                    <a:srgbClr val="836967"/>
                  </a:solidFill>
                  <a:latin typeface="Cambria Math" panose="02040503050406030204" pitchFamily="18" charset="0"/>
                </a:rPr>
                <a:t>)</a:t>
              </a:r>
              <a:endParaRPr lang="en-IN" sz="2800"/>
            </a:p>
          </xdr:txBody>
        </xdr:sp>
      </mc:Fallback>
    </mc:AlternateContent>
    <xdr:clientData/>
  </xdr:oneCellAnchor>
  <xdr:twoCellAnchor>
    <xdr:from>
      <xdr:col>11</xdr:col>
      <xdr:colOff>493058</xdr:colOff>
      <xdr:row>9</xdr:row>
      <xdr:rowOff>100021</xdr:rowOff>
    </xdr:from>
    <xdr:to>
      <xdr:col>13</xdr:col>
      <xdr:colOff>76200</xdr:colOff>
      <xdr:row>12</xdr:row>
      <xdr:rowOff>80682</xdr:rowOff>
    </xdr:to>
    <xdr:grpSp>
      <xdr:nvGrpSpPr>
        <xdr:cNvPr id="196" name="Group 195">
          <a:extLst>
            <a:ext uri="{FF2B5EF4-FFF2-40B4-BE49-F238E27FC236}">
              <a16:creationId xmlns:a16="http://schemas.microsoft.com/office/drawing/2014/main" id="{10B69321-6D11-4918-A39A-E5188661EDCD}"/>
            </a:ext>
          </a:extLst>
        </xdr:cNvPr>
        <xdr:cNvGrpSpPr/>
      </xdr:nvGrpSpPr>
      <xdr:grpSpPr>
        <a:xfrm>
          <a:off x="8158778" y="2637481"/>
          <a:ext cx="802342" cy="536921"/>
          <a:chOff x="8156601" y="3768507"/>
          <a:chExt cx="802342" cy="535832"/>
        </a:xfrm>
      </xdr:grpSpPr>
      <xdr:cxnSp macro="">
        <xdr:nvCxnSpPr>
          <xdr:cNvPr id="197" name="Straight Connector 196">
            <a:extLst>
              <a:ext uri="{FF2B5EF4-FFF2-40B4-BE49-F238E27FC236}">
                <a16:creationId xmlns:a16="http://schemas.microsoft.com/office/drawing/2014/main" id="{3A522796-A519-56F4-CC10-C60553771719}"/>
              </a:ext>
            </a:extLst>
          </xdr:cNvPr>
          <xdr:cNvCxnSpPr>
            <a:cxnSpLocks/>
          </xdr:cNvCxnSpPr>
        </xdr:nvCxnSpPr>
        <xdr:spPr>
          <a:xfrm>
            <a:off x="8156601" y="3920778"/>
            <a:ext cx="623047" cy="374597"/>
          </a:xfrm>
          <a:prstGeom prst="line">
            <a:avLst/>
          </a:prstGeom>
          <a:ln w="381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98" name="Straight Connector 197">
            <a:extLst>
              <a:ext uri="{FF2B5EF4-FFF2-40B4-BE49-F238E27FC236}">
                <a16:creationId xmlns:a16="http://schemas.microsoft.com/office/drawing/2014/main" id="{3450240C-8435-FD71-6E9F-22C5B6990C36}"/>
              </a:ext>
            </a:extLst>
          </xdr:cNvPr>
          <xdr:cNvCxnSpPr/>
        </xdr:nvCxnSpPr>
        <xdr:spPr>
          <a:xfrm>
            <a:off x="8775166" y="4295375"/>
            <a:ext cx="183777" cy="8964"/>
          </a:xfrm>
          <a:prstGeom prst="line">
            <a:avLst/>
          </a:prstGeom>
          <a:ln w="381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99" name="Straight Connector 198">
            <a:extLst>
              <a:ext uri="{FF2B5EF4-FFF2-40B4-BE49-F238E27FC236}">
                <a16:creationId xmlns:a16="http://schemas.microsoft.com/office/drawing/2014/main" id="{DAFE2D51-7ED6-2C4D-9B9E-5C30C4CCC597}"/>
              </a:ext>
            </a:extLst>
          </xdr:cNvPr>
          <xdr:cNvCxnSpPr/>
        </xdr:nvCxnSpPr>
        <xdr:spPr>
          <a:xfrm flipH="1">
            <a:off x="8165566" y="3768507"/>
            <a:ext cx="171" cy="179166"/>
          </a:xfrm>
          <a:prstGeom prst="line">
            <a:avLst/>
          </a:prstGeom>
          <a:ln w="381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 editAs="oneCell">
    <xdr:from>
      <xdr:col>2</xdr:col>
      <xdr:colOff>1148229</xdr:colOff>
      <xdr:row>1</xdr:row>
      <xdr:rowOff>412423</xdr:rowOff>
    </xdr:from>
    <xdr:to>
      <xdr:col>2</xdr:col>
      <xdr:colOff>1158309</xdr:colOff>
      <xdr:row>1</xdr:row>
      <xdr:rowOff>425023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A044F119-757E-A9E7-69B9-A624782D47E7}"/>
                </a:ext>
              </a:extLst>
            </xdr14:cNvPr>
            <xdr14:cNvContentPartPr/>
          </xdr14:nvContentPartPr>
          <xdr14:nvPr macro=""/>
          <xdr14:xfrm>
            <a:off x="2313000" y="521280"/>
            <a:ext cx="10080" cy="12600"/>
          </xdr14:xfrm>
        </xdr:contentPart>
      </mc:Choice>
      <mc:Fallback xmlns="">
        <xdr:pic>
          <xdr:nvPicPr>
            <xdr:cNvPr id="2" name="Ink 1">
              <a:extLst>
                <a:ext uri="{FF2B5EF4-FFF2-40B4-BE49-F238E27FC236}">
                  <a16:creationId xmlns:a16="http://schemas.microsoft.com/office/drawing/2014/main" id="{A044F119-757E-A9E7-69B9-A624782D47E7}"/>
                </a:ext>
              </a:extLst>
            </xdr:cNvPr>
            <xdr:cNvPicPr/>
          </xdr:nvPicPr>
          <xdr:blipFill>
            <a:blip xmlns:r="http://schemas.openxmlformats.org/officeDocument/2006/relationships" r:embed="rId5"/>
            <a:stretch>
              <a:fillRect/>
            </a:stretch>
          </xdr:blipFill>
          <xdr:spPr>
            <a:xfrm>
              <a:off x="2304360" y="512280"/>
              <a:ext cx="27720" cy="30240"/>
            </a:xfrm>
            <a:prstGeom prst="rect">
              <a:avLst/>
            </a:prstGeom>
          </xdr:spPr>
        </xdr:pic>
      </mc:Fallback>
    </mc:AlternateContent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182880</xdr:colOff>
          <xdr:row>18</xdr:row>
          <xdr:rowOff>434340</xdr:rowOff>
        </xdr:from>
        <xdr:to>
          <xdr:col>57</xdr:col>
          <xdr:colOff>60960</xdr:colOff>
          <xdr:row>27</xdr:row>
          <xdr:rowOff>449580</xdr:rowOff>
        </xdr:to>
        <xdr:pic>
          <xdr:nvPicPr>
            <xdr:cNvPr id="3" name="Picture 2">
              <a:extLst>
                <a:ext uri="{FF2B5EF4-FFF2-40B4-BE49-F238E27FC236}">
                  <a16:creationId xmlns:a16="http://schemas.microsoft.com/office/drawing/2014/main" id="{497F583C-883D-8E8B-9B7F-5CC0C0114F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B$2:$Y$15" spid="_x0000_s4100"/>
                </a:ext>
              </a:extLst>
            </xdr:cNvPicPr>
          </xdr:nvPicPr>
          <xdr:blipFill>
            <a:blip xmlns:r="http://schemas.openxmlformats.org/officeDocument/2006/relationships" r:embed="rId6"/>
            <a:srcRect/>
            <a:stretch>
              <a:fillRect/>
            </a:stretch>
          </xdr:blipFill>
          <xdr:spPr bwMode="auto">
            <a:xfrm>
              <a:off x="19690080" y="5273040"/>
              <a:ext cx="18775680" cy="35433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1-18T15:57:54.37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17 5 944,'0'0'808,"2"0"-488,-2-2-200,3 2-32,0-3 473,-1 3-249,-2 3-80,0-6-160,0 6-72,-2-3-384,-1 2-529,-18 27-71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/>
      <a:bodyPr/>
      <a:lstStyle/>
      <a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civilconstructbusiness@gmail.com" TargetMode="External"/><Relationship Id="rId1" Type="http://schemas.openxmlformats.org/officeDocument/2006/relationships/hyperlink" Target="https://www.civilconstruct.in/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B46D5-EFE9-48FB-87EE-757ACE6D4314}">
  <dimension ref="B1:Z55"/>
  <sheetViews>
    <sheetView tabSelected="1" zoomScale="70" zoomScaleNormal="70" workbookViewId="0">
      <selection activeCell="B2" sqref="B2:Y15"/>
    </sheetView>
  </sheetViews>
  <sheetFormatPr defaultRowHeight="14.4" x14ac:dyDescent="0.3"/>
  <cols>
    <col min="1" max="1" width="1.88671875" customWidth="1"/>
    <col min="2" max="2" width="15" customWidth="1"/>
    <col min="3" max="3" width="17.77734375" customWidth="1"/>
    <col min="4" max="4" width="11.44140625" customWidth="1"/>
    <col min="6" max="7" width="9.5546875" bestFit="1" customWidth="1"/>
    <col min="8" max="8" width="8.88671875" customWidth="1"/>
    <col min="10" max="10" width="11" customWidth="1"/>
    <col min="16" max="16" width="10" bestFit="1" customWidth="1"/>
    <col min="17" max="17" width="16.33203125" bestFit="1" customWidth="1"/>
    <col min="18" max="18" width="13.21875" bestFit="1" customWidth="1"/>
    <col min="19" max="19" width="15" bestFit="1" customWidth="1"/>
    <col min="20" max="21" width="13.5546875" bestFit="1" customWidth="1"/>
    <col min="22" max="22" width="13.44140625" bestFit="1" customWidth="1"/>
    <col min="23" max="24" width="12.109375" bestFit="1" customWidth="1"/>
  </cols>
  <sheetData>
    <row r="1" spans="2:26" ht="8.4" customHeight="1" thickBot="1" x14ac:dyDescent="0.35"/>
    <row r="2" spans="2:26" s="1" customFormat="1" ht="37.5" customHeight="1" x14ac:dyDescent="0.3">
      <c r="B2" s="125"/>
      <c r="C2" s="126"/>
      <c r="D2" s="131" t="s">
        <v>21</v>
      </c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2"/>
      <c r="U2" s="133" t="s">
        <v>28</v>
      </c>
      <c r="V2" s="133"/>
      <c r="W2" s="133"/>
      <c r="X2" s="133"/>
      <c r="Y2" s="134"/>
      <c r="Z2" s="4"/>
    </row>
    <row r="3" spans="2:26" s="1" customFormat="1" ht="23.25" customHeight="1" x14ac:dyDescent="0.3">
      <c r="B3" s="127"/>
      <c r="C3" s="128"/>
      <c r="D3" s="137" t="s">
        <v>18</v>
      </c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5"/>
      <c r="V3" s="135"/>
      <c r="W3" s="135"/>
      <c r="X3" s="135"/>
      <c r="Y3" s="136"/>
    </row>
    <row r="4" spans="2:26" s="1" customFormat="1" ht="22.8" x14ac:dyDescent="0.3">
      <c r="B4" s="127"/>
      <c r="C4" s="128"/>
      <c r="D4" s="139" t="s">
        <v>20</v>
      </c>
      <c r="E4" s="140"/>
      <c r="F4" s="140"/>
      <c r="G4" s="140"/>
      <c r="H4" s="140"/>
      <c r="I4" s="140"/>
      <c r="J4" s="140"/>
      <c r="K4" s="140"/>
      <c r="L4" s="140"/>
      <c r="M4" s="140"/>
      <c r="N4" s="140"/>
      <c r="O4" s="140"/>
      <c r="P4" s="141"/>
      <c r="Q4" s="142" t="s">
        <v>37</v>
      </c>
      <c r="R4" s="143"/>
      <c r="S4" s="143"/>
      <c r="T4" s="144"/>
      <c r="U4" s="145" t="s">
        <v>24</v>
      </c>
      <c r="V4" s="146"/>
      <c r="W4" s="146"/>
      <c r="X4" s="146"/>
      <c r="Y4" s="147"/>
    </row>
    <row r="5" spans="2:26" s="1" customFormat="1" ht="15.6" x14ac:dyDescent="0.3">
      <c r="B5" s="129"/>
      <c r="C5" s="130"/>
      <c r="D5" s="148" t="s">
        <v>38</v>
      </c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49"/>
      <c r="P5" s="150"/>
      <c r="Q5" s="151" t="s">
        <v>19</v>
      </c>
      <c r="R5" s="152"/>
      <c r="S5" s="152"/>
      <c r="T5" s="152"/>
      <c r="U5" s="152"/>
      <c r="V5" s="152"/>
      <c r="W5" s="152"/>
      <c r="X5" s="153"/>
      <c r="Y5" s="2"/>
    </row>
    <row r="6" spans="2:26" s="1" customFormat="1" x14ac:dyDescent="0.3">
      <c r="B6" s="122" t="s">
        <v>29</v>
      </c>
      <c r="C6" s="108" t="s">
        <v>0</v>
      </c>
      <c r="D6" s="108" t="s">
        <v>1</v>
      </c>
      <c r="E6" s="108" t="s">
        <v>2</v>
      </c>
      <c r="F6" s="108" t="s">
        <v>3</v>
      </c>
      <c r="G6" s="108" t="s">
        <v>4</v>
      </c>
      <c r="H6" s="108" t="s">
        <v>5</v>
      </c>
      <c r="I6" s="108" t="s">
        <v>6</v>
      </c>
      <c r="J6" s="108" t="s">
        <v>7</v>
      </c>
      <c r="K6" s="111" t="s">
        <v>17</v>
      </c>
      <c r="L6" s="112"/>
      <c r="M6" s="112"/>
      <c r="N6" s="112"/>
      <c r="O6" s="113"/>
      <c r="P6" s="108" t="s">
        <v>16</v>
      </c>
      <c r="Q6" s="120" t="s">
        <v>30</v>
      </c>
      <c r="R6" s="5" t="s">
        <v>8</v>
      </c>
      <c r="S6" s="5" t="s">
        <v>9</v>
      </c>
      <c r="T6" s="5" t="s">
        <v>10</v>
      </c>
      <c r="U6" s="5" t="s">
        <v>11</v>
      </c>
      <c r="V6" s="5" t="s">
        <v>12</v>
      </c>
      <c r="W6" s="5" t="s">
        <v>13</v>
      </c>
      <c r="X6" s="5" t="s">
        <v>14</v>
      </c>
      <c r="Y6" s="90" t="s">
        <v>15</v>
      </c>
    </row>
    <row r="7" spans="2:26" s="1" customFormat="1" ht="28.8" x14ac:dyDescent="0.3">
      <c r="B7" s="123"/>
      <c r="C7" s="109"/>
      <c r="D7" s="109"/>
      <c r="E7" s="109"/>
      <c r="F7" s="109"/>
      <c r="G7" s="109"/>
      <c r="H7" s="109"/>
      <c r="I7" s="109"/>
      <c r="J7" s="109"/>
      <c r="K7" s="114"/>
      <c r="L7" s="115"/>
      <c r="M7" s="115"/>
      <c r="N7" s="115"/>
      <c r="O7" s="116"/>
      <c r="P7" s="109"/>
      <c r="Q7" s="121"/>
      <c r="R7" s="6" t="s">
        <v>31</v>
      </c>
      <c r="S7" s="6" t="s">
        <v>32</v>
      </c>
      <c r="T7" s="6" t="s">
        <v>33</v>
      </c>
      <c r="U7" s="6" t="s">
        <v>34</v>
      </c>
      <c r="V7" s="6" t="s">
        <v>35</v>
      </c>
      <c r="W7" s="6" t="s">
        <v>25</v>
      </c>
      <c r="X7" s="6" t="s">
        <v>26</v>
      </c>
      <c r="Y7" s="91"/>
    </row>
    <row r="8" spans="2:26" s="1" customFormat="1" ht="23.4" customHeight="1" x14ac:dyDescent="0.3">
      <c r="B8" s="123"/>
      <c r="C8" s="109"/>
      <c r="D8" s="109"/>
      <c r="E8" s="109"/>
      <c r="F8" s="109"/>
      <c r="G8" s="109"/>
      <c r="H8" s="109"/>
      <c r="I8" s="109"/>
      <c r="J8" s="109"/>
      <c r="K8" s="114"/>
      <c r="L8" s="115"/>
      <c r="M8" s="115"/>
      <c r="N8" s="115"/>
      <c r="O8" s="116"/>
      <c r="P8" s="109"/>
      <c r="Q8" s="7">
        <f>Q9*1000</f>
        <v>50.094197156701021</v>
      </c>
      <c r="R8" s="8">
        <f t="shared" ref="R8:X8" si="0">R9*1000</f>
        <v>50.094197156701021</v>
      </c>
      <c r="S8" s="8">
        <f t="shared" si="0"/>
        <v>0</v>
      </c>
      <c r="T8" s="8">
        <f t="shared" si="0"/>
        <v>0</v>
      </c>
      <c r="U8" s="8">
        <f t="shared" si="0"/>
        <v>0</v>
      </c>
      <c r="V8" s="8">
        <f t="shared" si="0"/>
        <v>0</v>
      </c>
      <c r="W8" s="8">
        <f t="shared" si="0"/>
        <v>0</v>
      </c>
      <c r="X8" s="8">
        <f t="shared" si="0"/>
        <v>0</v>
      </c>
      <c r="Y8" s="91"/>
    </row>
    <row r="9" spans="2:26" s="1" customFormat="1" ht="26.4" customHeight="1" x14ac:dyDescent="0.3">
      <c r="B9" s="124"/>
      <c r="C9" s="110"/>
      <c r="D9" s="110"/>
      <c r="E9" s="110"/>
      <c r="F9" s="110"/>
      <c r="G9" s="110"/>
      <c r="H9" s="110"/>
      <c r="I9" s="110"/>
      <c r="J9" s="110"/>
      <c r="K9" s="117"/>
      <c r="L9" s="118"/>
      <c r="M9" s="118"/>
      <c r="N9" s="118"/>
      <c r="O9" s="119"/>
      <c r="P9" s="110"/>
      <c r="Q9" s="9">
        <f t="shared" ref="Q9:X9" si="1">SUM(Q10:Q15)</f>
        <v>5.009419715670102E-2</v>
      </c>
      <c r="R9" s="10">
        <f t="shared" si="1"/>
        <v>5.009419715670102E-2</v>
      </c>
      <c r="S9" s="10">
        <f t="shared" si="1"/>
        <v>0</v>
      </c>
      <c r="T9" s="10">
        <f t="shared" si="1"/>
        <v>0</v>
      </c>
      <c r="U9" s="10">
        <f t="shared" si="1"/>
        <v>0</v>
      </c>
      <c r="V9" s="10">
        <f t="shared" si="1"/>
        <v>0</v>
      </c>
      <c r="W9" s="10">
        <f t="shared" si="1"/>
        <v>0</v>
      </c>
      <c r="X9" s="10">
        <f t="shared" si="1"/>
        <v>0</v>
      </c>
      <c r="Y9" s="92"/>
    </row>
    <row r="10" spans="2:26" s="1" customFormat="1" ht="15" customHeight="1" x14ac:dyDescent="0.3">
      <c r="B10" s="93" t="s">
        <v>39</v>
      </c>
      <c r="C10" s="96" t="s">
        <v>39</v>
      </c>
      <c r="D10" s="99" t="s">
        <v>36</v>
      </c>
      <c r="E10" s="102">
        <v>8</v>
      </c>
      <c r="F10" s="105">
        <f>ROUND((23742/230)+1,0)</f>
        <v>104</v>
      </c>
      <c r="G10" s="105">
        <v>1</v>
      </c>
      <c r="H10" s="105">
        <f>+G10*F10</f>
        <v>104</v>
      </c>
      <c r="I10" s="105">
        <f>SUM(K10:O15)</f>
        <v>1219.2397745471103</v>
      </c>
      <c r="J10" s="79">
        <f>+I10*H10/1000</f>
        <v>126.80093655289947</v>
      </c>
      <c r="K10" s="82">
        <v>200</v>
      </c>
      <c r="L10" s="85"/>
      <c r="M10" s="85"/>
      <c r="N10" s="85"/>
      <c r="O10" s="87">
        <v>200</v>
      </c>
      <c r="P10" s="79">
        <f>J10</f>
        <v>126.80093655289947</v>
      </c>
      <c r="Q10" s="79">
        <f>+P10*(POWER(E10,2)/162)/1000</f>
        <v>5.009419715670102E-2</v>
      </c>
      <c r="R10" s="79">
        <f>+IF($E10=8,$Q10,0)</f>
        <v>5.009419715670102E-2</v>
      </c>
      <c r="S10" s="79">
        <f>+IF($E10=10,$Q10,0)</f>
        <v>0</v>
      </c>
      <c r="T10" s="79">
        <f>+IF($E10=12,$Q10,0)</f>
        <v>0</v>
      </c>
      <c r="U10" s="79">
        <f>+IF($E10=16,$Q10,0)</f>
        <v>0</v>
      </c>
      <c r="V10" s="79">
        <f>+IF($E10=20,$Q10,0)</f>
        <v>0</v>
      </c>
      <c r="W10" s="79">
        <f>+IF($E10=25,$Q10,0)</f>
        <v>0</v>
      </c>
      <c r="X10" s="79">
        <f>+IF($E10=32,$Q10,0)</f>
        <v>0</v>
      </c>
      <c r="Y10" s="74"/>
    </row>
    <row r="11" spans="2:26" s="1" customFormat="1" x14ac:dyDescent="0.3">
      <c r="B11" s="94"/>
      <c r="C11" s="97"/>
      <c r="D11" s="100"/>
      <c r="E11" s="103"/>
      <c r="F11" s="106"/>
      <c r="G11" s="106"/>
      <c r="H11" s="106"/>
      <c r="I11" s="106"/>
      <c r="J11" s="80"/>
      <c r="K11" s="83"/>
      <c r="L11" s="86"/>
      <c r="M11" s="86"/>
      <c r="N11" s="86"/>
      <c r="O11" s="88"/>
      <c r="P11" s="80"/>
      <c r="Q11" s="80"/>
      <c r="R11" s="80"/>
      <c r="S11" s="80"/>
      <c r="T11" s="80"/>
      <c r="U11" s="80"/>
      <c r="V11" s="80"/>
      <c r="W11" s="80"/>
      <c r="X11" s="80"/>
      <c r="Y11" s="75"/>
    </row>
    <row r="12" spans="2:26" s="1" customFormat="1" x14ac:dyDescent="0.3">
      <c r="B12" s="94"/>
      <c r="C12" s="97"/>
      <c r="D12" s="100"/>
      <c r="E12" s="103"/>
      <c r="F12" s="106"/>
      <c r="G12" s="106"/>
      <c r="H12" s="106"/>
      <c r="I12" s="106"/>
      <c r="J12" s="80"/>
      <c r="K12" s="83"/>
      <c r="L12" s="86"/>
      <c r="M12" s="86"/>
      <c r="N12" s="86"/>
      <c r="O12" s="88"/>
      <c r="P12" s="80"/>
      <c r="Q12" s="80"/>
      <c r="R12" s="80"/>
      <c r="S12" s="80"/>
      <c r="T12" s="80"/>
      <c r="U12" s="80"/>
      <c r="V12" s="80"/>
      <c r="W12" s="80"/>
      <c r="X12" s="80"/>
      <c r="Y12" s="75"/>
    </row>
    <row r="13" spans="2:26" s="1" customFormat="1" x14ac:dyDescent="0.3">
      <c r="B13" s="94"/>
      <c r="C13" s="97"/>
      <c r="D13" s="100"/>
      <c r="E13" s="103"/>
      <c r="F13" s="106"/>
      <c r="G13" s="106"/>
      <c r="H13" s="106"/>
      <c r="I13" s="106"/>
      <c r="J13" s="80"/>
      <c r="K13" s="83"/>
      <c r="L13" s="86"/>
      <c r="M13" s="86"/>
      <c r="N13" s="86"/>
      <c r="O13" s="88"/>
      <c r="P13" s="80"/>
      <c r="Q13" s="80"/>
      <c r="R13" s="80"/>
      <c r="S13" s="80"/>
      <c r="T13" s="80"/>
      <c r="U13" s="80"/>
      <c r="V13" s="80"/>
      <c r="W13" s="80"/>
      <c r="X13" s="80"/>
      <c r="Y13" s="75"/>
    </row>
    <row r="14" spans="2:26" s="1" customFormat="1" x14ac:dyDescent="0.3">
      <c r="B14" s="94"/>
      <c r="C14" s="97"/>
      <c r="D14" s="100"/>
      <c r="E14" s="103"/>
      <c r="F14" s="106"/>
      <c r="G14" s="106"/>
      <c r="H14" s="106"/>
      <c r="I14" s="106"/>
      <c r="J14" s="80"/>
      <c r="K14" s="83"/>
      <c r="L14" s="77">
        <f>SQRT((579.29*579.29)+(579.29*579.29))</f>
        <v>819.23977454711019</v>
      </c>
      <c r="M14" s="77"/>
      <c r="N14" s="77"/>
      <c r="O14" s="88"/>
      <c r="P14" s="80"/>
      <c r="Q14" s="80"/>
      <c r="R14" s="80"/>
      <c r="S14" s="80"/>
      <c r="T14" s="80"/>
      <c r="U14" s="80"/>
      <c r="V14" s="80"/>
      <c r="W14" s="80"/>
      <c r="X14" s="80"/>
      <c r="Y14" s="75"/>
    </row>
    <row r="15" spans="2:26" s="1" customFormat="1" x14ac:dyDescent="0.3">
      <c r="B15" s="95"/>
      <c r="C15" s="98"/>
      <c r="D15" s="101"/>
      <c r="E15" s="104"/>
      <c r="F15" s="107"/>
      <c r="G15" s="107"/>
      <c r="H15" s="107"/>
      <c r="I15" s="107"/>
      <c r="J15" s="81"/>
      <c r="K15" s="84"/>
      <c r="L15" s="78"/>
      <c r="M15" s="78"/>
      <c r="N15" s="78"/>
      <c r="O15" s="89"/>
      <c r="P15" s="81"/>
      <c r="Q15" s="81"/>
      <c r="R15" s="81"/>
      <c r="S15" s="81"/>
      <c r="T15" s="81"/>
      <c r="U15" s="81"/>
      <c r="V15" s="81"/>
      <c r="W15" s="81"/>
      <c r="X15" s="81"/>
      <c r="Y15" s="76"/>
    </row>
    <row r="16" spans="2:26" ht="15" thickBot="1" x14ac:dyDescent="0.35"/>
    <row r="17" spans="2:25" ht="24" thickBot="1" x14ac:dyDescent="0.5">
      <c r="B17" s="23" t="s">
        <v>22</v>
      </c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5"/>
      <c r="O17" s="20" t="s">
        <v>23</v>
      </c>
      <c r="P17" s="21"/>
      <c r="Q17" s="21"/>
      <c r="R17" s="21"/>
      <c r="S17" s="21"/>
      <c r="T17" s="21"/>
      <c r="U17" s="21"/>
      <c r="V17" s="21"/>
      <c r="W17" s="21"/>
      <c r="X17" s="21"/>
      <c r="Y17" s="22"/>
    </row>
    <row r="18" spans="2:25" ht="55.2" customHeight="1" x14ac:dyDescent="0.3">
      <c r="B18" s="26" t="s">
        <v>40</v>
      </c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8"/>
      <c r="O18" s="38"/>
      <c r="P18" s="39"/>
      <c r="Q18" s="39"/>
      <c r="R18" s="39"/>
      <c r="S18" s="39"/>
      <c r="T18" s="39"/>
      <c r="U18" s="39"/>
      <c r="V18" s="39"/>
      <c r="W18" s="39"/>
      <c r="X18" s="39"/>
      <c r="Y18" s="40"/>
    </row>
    <row r="19" spans="2:25" ht="55.2" customHeight="1" x14ac:dyDescent="0.3">
      <c r="B19" s="35" t="s">
        <v>65</v>
      </c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7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3"/>
    </row>
    <row r="20" spans="2:25" ht="25.5" customHeight="1" x14ac:dyDescent="0.3">
      <c r="B20" s="29" t="s">
        <v>50</v>
      </c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3"/>
    </row>
    <row r="21" spans="2:25" ht="23.4" x14ac:dyDescent="0.3">
      <c r="B21" s="32" t="s">
        <v>41</v>
      </c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4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3"/>
    </row>
    <row r="22" spans="2:25" ht="23.4" x14ac:dyDescent="0.3">
      <c r="B22" s="32" t="s">
        <v>42</v>
      </c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4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3"/>
    </row>
    <row r="23" spans="2:25" ht="25.5" customHeight="1" x14ac:dyDescent="0.3">
      <c r="B23" s="32" t="s">
        <v>43</v>
      </c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4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3"/>
    </row>
    <row r="24" spans="2:25" ht="25.5" customHeight="1" x14ac:dyDescent="0.3">
      <c r="B24" s="32" t="s">
        <v>66</v>
      </c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4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3"/>
    </row>
    <row r="25" spans="2:25" ht="25.5" customHeight="1" x14ac:dyDescent="0.3">
      <c r="B25" s="11" t="s">
        <v>44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3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3"/>
    </row>
    <row r="26" spans="2:25" ht="23.4" x14ac:dyDescent="0.3">
      <c r="B26" s="14" t="s">
        <v>51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6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3"/>
    </row>
    <row r="27" spans="2:25" ht="51.6" customHeight="1" x14ac:dyDescent="0.3">
      <c r="B27" s="14" t="s">
        <v>61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6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3"/>
    </row>
    <row r="28" spans="2:25" ht="49.2" customHeight="1" x14ac:dyDescent="0.3">
      <c r="B28" s="14" t="s">
        <v>45</v>
      </c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6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3"/>
    </row>
    <row r="29" spans="2:25" ht="23.4" x14ac:dyDescent="0.3">
      <c r="B29" s="14" t="s">
        <v>64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6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3"/>
    </row>
    <row r="30" spans="2:25" ht="23.4" customHeight="1" x14ac:dyDescent="0.3">
      <c r="B30" s="14" t="s">
        <v>73</v>
      </c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6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3"/>
    </row>
    <row r="31" spans="2:25" ht="23.4" customHeight="1" x14ac:dyDescent="0.3">
      <c r="B31" s="14" t="s">
        <v>74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6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3"/>
    </row>
    <row r="32" spans="2:25" ht="25.5" customHeight="1" x14ac:dyDescent="0.3">
      <c r="B32" s="11" t="s">
        <v>48</v>
      </c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3"/>
      <c r="O32" s="41"/>
      <c r="P32" s="42"/>
      <c r="Q32" s="42"/>
      <c r="R32" s="42"/>
      <c r="S32" s="42"/>
      <c r="T32" s="42"/>
      <c r="U32" s="42"/>
      <c r="V32" s="42"/>
      <c r="W32" s="42"/>
      <c r="X32" s="42"/>
      <c r="Y32" s="43"/>
    </row>
    <row r="33" spans="2:25" ht="23.4" x14ac:dyDescent="0.3">
      <c r="B33" s="65" t="s">
        <v>62</v>
      </c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7"/>
      <c r="O33" s="41"/>
      <c r="P33" s="42"/>
      <c r="Q33" s="42"/>
      <c r="R33" s="42"/>
      <c r="S33" s="42"/>
      <c r="T33" s="42"/>
      <c r="U33" s="42"/>
      <c r="V33" s="42"/>
      <c r="W33" s="42"/>
      <c r="X33" s="42"/>
      <c r="Y33" s="43"/>
    </row>
    <row r="34" spans="2:25" ht="23.4" x14ac:dyDescent="0.3">
      <c r="B34" s="65" t="s">
        <v>49</v>
      </c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7"/>
      <c r="O34" s="41"/>
      <c r="P34" s="42"/>
      <c r="Q34" s="42"/>
      <c r="R34" s="42"/>
      <c r="S34" s="42"/>
      <c r="T34" s="42"/>
      <c r="U34" s="42"/>
      <c r="V34" s="42"/>
      <c r="W34" s="42"/>
      <c r="X34" s="42"/>
      <c r="Y34" s="43"/>
    </row>
    <row r="35" spans="2:25" ht="23.4" x14ac:dyDescent="0.3">
      <c r="B35" s="65" t="s">
        <v>63</v>
      </c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7"/>
      <c r="O35" s="41"/>
      <c r="P35" s="42"/>
      <c r="Q35" s="42"/>
      <c r="R35" s="42"/>
      <c r="S35" s="42"/>
      <c r="T35" s="42"/>
      <c r="U35" s="42"/>
      <c r="V35" s="42"/>
      <c r="W35" s="42"/>
      <c r="X35" s="42"/>
      <c r="Y35" s="43"/>
    </row>
    <row r="36" spans="2:25" ht="23.4" x14ac:dyDescent="0.3">
      <c r="B36" s="11" t="s">
        <v>52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3"/>
      <c r="O36" s="41"/>
      <c r="P36" s="42"/>
      <c r="Q36" s="42"/>
      <c r="R36" s="42"/>
      <c r="S36" s="42"/>
      <c r="T36" s="42"/>
      <c r="U36" s="42"/>
      <c r="V36" s="42"/>
      <c r="W36" s="42"/>
      <c r="X36" s="42"/>
      <c r="Y36" s="43"/>
    </row>
    <row r="37" spans="2:25" ht="23.4" x14ac:dyDescent="0.3">
      <c r="B37" s="65" t="s">
        <v>53</v>
      </c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7"/>
      <c r="O37" s="41"/>
      <c r="P37" s="42"/>
      <c r="Q37" s="42"/>
      <c r="R37" s="42"/>
      <c r="S37" s="42"/>
      <c r="T37" s="42"/>
      <c r="U37" s="42"/>
      <c r="V37" s="42"/>
      <c r="W37" s="42"/>
      <c r="X37" s="42"/>
      <c r="Y37" s="43"/>
    </row>
    <row r="38" spans="2:25" ht="23.4" x14ac:dyDescent="0.3">
      <c r="B38" s="65" t="s">
        <v>54</v>
      </c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7"/>
      <c r="O38" s="41"/>
      <c r="P38" s="42"/>
      <c r="Q38" s="42"/>
      <c r="R38" s="42"/>
      <c r="S38" s="42"/>
      <c r="T38" s="42"/>
      <c r="U38" s="42"/>
      <c r="V38" s="42"/>
      <c r="W38" s="42"/>
      <c r="X38" s="42"/>
      <c r="Y38" s="43"/>
    </row>
    <row r="39" spans="2:25" ht="23.4" x14ac:dyDescent="0.3">
      <c r="B39" s="65" t="s">
        <v>55</v>
      </c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7"/>
      <c r="O39" s="41"/>
      <c r="P39" s="42"/>
      <c r="Q39" s="42"/>
      <c r="R39" s="42"/>
      <c r="S39" s="42"/>
      <c r="T39" s="42"/>
      <c r="U39" s="42"/>
      <c r="V39" s="42"/>
      <c r="W39" s="42"/>
      <c r="X39" s="42"/>
      <c r="Y39" s="43"/>
    </row>
    <row r="40" spans="2:25" ht="23.4" x14ac:dyDescent="0.3">
      <c r="B40" s="11" t="s">
        <v>56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3"/>
      <c r="O40" s="41"/>
      <c r="P40" s="42"/>
      <c r="Q40" s="42"/>
      <c r="R40" s="42"/>
      <c r="S40" s="42"/>
      <c r="T40" s="42"/>
      <c r="U40" s="42"/>
      <c r="V40" s="42"/>
      <c r="W40" s="42"/>
      <c r="X40" s="42"/>
      <c r="Y40" s="43"/>
    </row>
    <row r="41" spans="2:25" ht="23.4" x14ac:dyDescent="0.3">
      <c r="B41" s="17" t="s">
        <v>46</v>
      </c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9"/>
      <c r="O41" s="41"/>
      <c r="P41" s="42"/>
      <c r="Q41" s="42"/>
      <c r="R41" s="42"/>
      <c r="S41" s="42"/>
      <c r="T41" s="42"/>
      <c r="U41" s="42"/>
      <c r="V41" s="42"/>
      <c r="W41" s="42"/>
      <c r="X41" s="42"/>
      <c r="Y41" s="43"/>
    </row>
    <row r="42" spans="2:25" ht="23.4" x14ac:dyDescent="0.3">
      <c r="B42" s="17" t="s">
        <v>57</v>
      </c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9"/>
      <c r="O42" s="41"/>
      <c r="P42" s="42"/>
      <c r="Q42" s="42"/>
      <c r="R42" s="42"/>
      <c r="S42" s="42"/>
      <c r="T42" s="42"/>
      <c r="U42" s="42"/>
      <c r="V42" s="42"/>
      <c r="W42" s="42"/>
      <c r="X42" s="42"/>
      <c r="Y42" s="43"/>
    </row>
    <row r="43" spans="2:25" ht="23.4" x14ac:dyDescent="0.3">
      <c r="B43" s="17" t="s">
        <v>58</v>
      </c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9"/>
      <c r="O43" s="41"/>
      <c r="P43" s="42"/>
      <c r="Q43" s="42"/>
      <c r="R43" s="42"/>
      <c r="S43" s="42"/>
      <c r="T43" s="42"/>
      <c r="U43" s="42"/>
      <c r="V43" s="42"/>
      <c r="W43" s="42"/>
      <c r="X43" s="42"/>
      <c r="Y43" s="43"/>
    </row>
    <row r="44" spans="2:25" ht="23.4" x14ac:dyDescent="0.3">
      <c r="B44" s="11" t="s">
        <v>59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3"/>
      <c r="O44" s="41"/>
      <c r="P44" s="42"/>
      <c r="Q44" s="42"/>
      <c r="R44" s="42"/>
      <c r="S44" s="42"/>
      <c r="T44" s="42"/>
      <c r="U44" s="42"/>
      <c r="V44" s="42"/>
      <c r="W44" s="42"/>
      <c r="X44" s="42"/>
      <c r="Y44" s="43"/>
    </row>
    <row r="45" spans="2:25" ht="54" customHeight="1" x14ac:dyDescent="0.3">
      <c r="B45" s="71" t="s">
        <v>47</v>
      </c>
      <c r="C45" s="72"/>
      <c r="D45" s="72"/>
      <c r="E45" s="72"/>
      <c r="F45" s="72"/>
      <c r="G45" s="72"/>
      <c r="H45" s="72"/>
      <c r="I45" s="72"/>
      <c r="J45" s="72"/>
      <c r="K45" s="72"/>
      <c r="L45" s="72"/>
      <c r="M45" s="73"/>
      <c r="O45" s="41"/>
      <c r="P45" s="42"/>
      <c r="Q45" s="42"/>
      <c r="R45" s="42"/>
      <c r="S45" s="42"/>
      <c r="T45" s="42"/>
      <c r="U45" s="42"/>
      <c r="V45" s="42"/>
      <c r="W45" s="42"/>
      <c r="X45" s="42"/>
      <c r="Y45" s="43"/>
    </row>
    <row r="46" spans="2:25" ht="24.6" x14ac:dyDescent="0.3">
      <c r="B46" s="68" t="s">
        <v>60</v>
      </c>
      <c r="C46" s="69"/>
      <c r="D46" s="69"/>
      <c r="E46" s="69"/>
      <c r="F46" s="69"/>
      <c r="G46" s="69"/>
      <c r="H46" s="69"/>
      <c r="I46" s="69"/>
      <c r="J46" s="69"/>
      <c r="K46" s="69"/>
      <c r="L46" s="69"/>
      <c r="M46" s="70"/>
      <c r="O46" s="41"/>
      <c r="P46" s="42"/>
      <c r="Q46" s="42"/>
      <c r="R46" s="42"/>
      <c r="S46" s="42"/>
      <c r="T46" s="42"/>
      <c r="U46" s="42"/>
      <c r="V46" s="42"/>
      <c r="W46" s="42"/>
      <c r="X46" s="42"/>
      <c r="Y46" s="43"/>
    </row>
    <row r="47" spans="2:25" ht="23.4" x14ac:dyDescent="0.3">
      <c r="B47" s="11" t="s">
        <v>67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3"/>
      <c r="O47" s="41"/>
      <c r="P47" s="42"/>
      <c r="Q47" s="42"/>
      <c r="R47" s="42"/>
      <c r="S47" s="42"/>
      <c r="T47" s="42"/>
      <c r="U47" s="42"/>
      <c r="V47" s="42"/>
      <c r="W47" s="42"/>
      <c r="X47" s="42"/>
      <c r="Y47" s="43"/>
    </row>
    <row r="48" spans="2:25" ht="43.8" customHeight="1" x14ac:dyDescent="0.3">
      <c r="B48" s="53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5"/>
      <c r="O48" s="41"/>
      <c r="P48" s="42"/>
      <c r="Q48" s="42"/>
      <c r="R48" s="42"/>
      <c r="S48" s="42"/>
      <c r="T48" s="42"/>
      <c r="U48" s="42"/>
      <c r="V48" s="42"/>
      <c r="W48" s="42"/>
      <c r="X48" s="42"/>
      <c r="Y48" s="43"/>
    </row>
    <row r="49" spans="2:25" ht="47.4" customHeight="1" x14ac:dyDescent="0.3">
      <c r="B49" s="56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8"/>
      <c r="O49" s="41"/>
      <c r="P49" s="42"/>
      <c r="Q49" s="42"/>
      <c r="R49" s="42"/>
      <c r="S49" s="42"/>
      <c r="T49" s="42"/>
      <c r="U49" s="42"/>
      <c r="V49" s="42"/>
      <c r="W49" s="42"/>
      <c r="X49" s="42"/>
      <c r="Y49" s="43"/>
    </row>
    <row r="50" spans="2:25" ht="24.6" x14ac:dyDescent="0.3">
      <c r="B50" s="59" t="s">
        <v>68</v>
      </c>
      <c r="C50" s="60"/>
      <c r="D50" s="60"/>
      <c r="E50" s="60"/>
      <c r="F50" s="60"/>
      <c r="G50" s="60"/>
      <c r="H50" s="60"/>
      <c r="I50" s="60"/>
      <c r="J50" s="60"/>
      <c r="K50" s="60"/>
      <c r="L50" s="60"/>
      <c r="M50" s="61"/>
      <c r="O50" s="41"/>
      <c r="P50" s="42"/>
      <c r="Q50" s="42"/>
      <c r="R50" s="42"/>
      <c r="S50" s="42"/>
      <c r="T50" s="42"/>
      <c r="U50" s="42"/>
      <c r="V50" s="42"/>
      <c r="W50" s="42"/>
      <c r="X50" s="42"/>
      <c r="Y50" s="43"/>
    </row>
    <row r="51" spans="2:25" ht="23.4" x14ac:dyDescent="0.3">
      <c r="B51" s="11" t="s">
        <v>27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3"/>
      <c r="O51" s="41"/>
      <c r="P51" s="42"/>
      <c r="Q51" s="42"/>
      <c r="R51" s="42"/>
      <c r="S51" s="42"/>
      <c r="T51" s="42"/>
      <c r="U51" s="42"/>
      <c r="V51" s="42"/>
      <c r="W51" s="42"/>
      <c r="X51" s="42"/>
      <c r="Y51" s="43"/>
    </row>
    <row r="52" spans="2:25" ht="45.6" customHeight="1" x14ac:dyDescent="0.3">
      <c r="B52" s="62" t="s">
        <v>69</v>
      </c>
      <c r="C52" s="63"/>
      <c r="D52" s="63"/>
      <c r="E52" s="63"/>
      <c r="F52" s="63"/>
      <c r="G52" s="63"/>
      <c r="H52" s="63"/>
      <c r="I52" s="63"/>
      <c r="J52" s="63"/>
      <c r="K52" s="63"/>
      <c r="L52" s="63"/>
      <c r="M52" s="64"/>
      <c r="O52" s="41"/>
      <c r="P52" s="42"/>
      <c r="Q52" s="42"/>
      <c r="R52" s="42"/>
      <c r="S52" s="42"/>
      <c r="T52" s="42"/>
      <c r="U52" s="42"/>
      <c r="V52" s="42"/>
      <c r="W52" s="42"/>
      <c r="X52" s="42"/>
      <c r="Y52" s="43"/>
    </row>
    <row r="53" spans="2:25" ht="39" customHeight="1" x14ac:dyDescent="0.3">
      <c r="B53" s="47" t="s">
        <v>70</v>
      </c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9"/>
      <c r="O53" s="41"/>
      <c r="P53" s="42"/>
      <c r="Q53" s="42"/>
      <c r="R53" s="42"/>
      <c r="S53" s="42"/>
      <c r="T53" s="42"/>
      <c r="U53" s="42"/>
      <c r="V53" s="42"/>
      <c r="W53" s="42"/>
      <c r="X53" s="42"/>
      <c r="Y53" s="43"/>
    </row>
    <row r="54" spans="2:25" ht="24.6" x14ac:dyDescent="0.3">
      <c r="B54" s="47" t="s">
        <v>71</v>
      </c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9"/>
      <c r="O54" s="41"/>
      <c r="P54" s="42"/>
      <c r="Q54" s="42"/>
      <c r="R54" s="42"/>
      <c r="S54" s="42"/>
      <c r="T54" s="42"/>
      <c r="U54" s="42"/>
      <c r="V54" s="42"/>
      <c r="W54" s="42"/>
      <c r="X54" s="42"/>
      <c r="Y54" s="43"/>
    </row>
    <row r="55" spans="2:25" ht="107.4" customHeight="1" thickBot="1" x14ac:dyDescent="0.35">
      <c r="B55" s="50" t="s">
        <v>72</v>
      </c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2"/>
      <c r="N55" s="3"/>
      <c r="O55" s="44"/>
      <c r="P55" s="45"/>
      <c r="Q55" s="45"/>
      <c r="R55" s="45"/>
      <c r="S55" s="45"/>
      <c r="T55" s="45"/>
      <c r="U55" s="45"/>
      <c r="V55" s="45"/>
      <c r="W55" s="45"/>
      <c r="X55" s="45"/>
      <c r="Y55" s="46"/>
    </row>
  </sheetData>
  <mergeCells count="86">
    <mergeCell ref="B2:C5"/>
    <mergeCell ref="D2:T2"/>
    <mergeCell ref="U2:Y3"/>
    <mergeCell ref="D3:T3"/>
    <mergeCell ref="D4:P4"/>
    <mergeCell ref="Q4:T4"/>
    <mergeCell ref="U4:Y4"/>
    <mergeCell ref="D5:P5"/>
    <mergeCell ref="Q5:X5"/>
    <mergeCell ref="Q6:Q7"/>
    <mergeCell ref="B6:B9"/>
    <mergeCell ref="C6:C9"/>
    <mergeCell ref="D6:D9"/>
    <mergeCell ref="E6:E9"/>
    <mergeCell ref="F6:F9"/>
    <mergeCell ref="G6:G9"/>
    <mergeCell ref="R10:R15"/>
    <mergeCell ref="Y6:Y9"/>
    <mergeCell ref="B10:B15"/>
    <mergeCell ref="C10:C15"/>
    <mergeCell ref="D10:D15"/>
    <mergeCell ref="E10:E15"/>
    <mergeCell ref="F10:F15"/>
    <mergeCell ref="G10:G15"/>
    <mergeCell ref="H10:H15"/>
    <mergeCell ref="I10:I15"/>
    <mergeCell ref="J10:J15"/>
    <mergeCell ref="H6:H9"/>
    <mergeCell ref="I6:I9"/>
    <mergeCell ref="J6:J9"/>
    <mergeCell ref="K6:O9"/>
    <mergeCell ref="P6:P9"/>
    <mergeCell ref="B23:M23"/>
    <mergeCell ref="B22:M22"/>
    <mergeCell ref="B24:M24"/>
    <mergeCell ref="Y10:Y15"/>
    <mergeCell ref="L14:N15"/>
    <mergeCell ref="S10:S15"/>
    <mergeCell ref="T10:T15"/>
    <mergeCell ref="U10:U15"/>
    <mergeCell ref="V10:V15"/>
    <mergeCell ref="W10:W15"/>
    <mergeCell ref="X10:X15"/>
    <mergeCell ref="K10:K15"/>
    <mergeCell ref="L10:N13"/>
    <mergeCell ref="O10:O15"/>
    <mergeCell ref="P10:P15"/>
    <mergeCell ref="Q10:Q15"/>
    <mergeCell ref="B53:M53"/>
    <mergeCell ref="B41:M41"/>
    <mergeCell ref="B47:M47"/>
    <mergeCell ref="B51:M51"/>
    <mergeCell ref="B33:M33"/>
    <mergeCell ref="B34:M34"/>
    <mergeCell ref="B35:M35"/>
    <mergeCell ref="B46:M46"/>
    <mergeCell ref="B39:M39"/>
    <mergeCell ref="B40:M40"/>
    <mergeCell ref="B45:M45"/>
    <mergeCell ref="B44:M44"/>
    <mergeCell ref="O17:Y17"/>
    <mergeCell ref="B17:M17"/>
    <mergeCell ref="B18:M18"/>
    <mergeCell ref="B20:M20"/>
    <mergeCell ref="B21:M21"/>
    <mergeCell ref="B19:M19"/>
    <mergeCell ref="O18:Y55"/>
    <mergeCell ref="B54:M54"/>
    <mergeCell ref="B55:M55"/>
    <mergeCell ref="B48:M48"/>
    <mergeCell ref="B49:M49"/>
    <mergeCell ref="B50:M50"/>
    <mergeCell ref="B52:M52"/>
    <mergeCell ref="B36:M36"/>
    <mergeCell ref="B37:M37"/>
    <mergeCell ref="B38:M38"/>
    <mergeCell ref="B32:M32"/>
    <mergeCell ref="B25:M25"/>
    <mergeCell ref="B26:M26"/>
    <mergeCell ref="B42:M42"/>
    <mergeCell ref="B43:M43"/>
    <mergeCell ref="B27:M27"/>
    <mergeCell ref="B28:M28"/>
    <mergeCell ref="B29:M29"/>
    <mergeCell ref="B31:M31"/>
    <mergeCell ref="B30:M30"/>
  </mergeCells>
  <hyperlinks>
    <hyperlink ref="U2" r:id="rId1" xr:uid="{8A96EF6B-7E46-42C9-9365-663FA2E6B23A}"/>
    <hyperlink ref="U4" r:id="rId2" xr:uid="{1DFD8945-7941-48A9-85B4-8594AD56FFE2}"/>
  </hyperlinks>
  <pageMargins left="0.7" right="0.7" top="0.75" bottom="0.75" header="0.3" footer="0.3"/>
  <pageSetup scale="32" orientation="portrait" r:id="rId3"/>
  <drawing r:id="rId4"/>
  <legacy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11.1 Haunch Bar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2024-01-22T10:29:41Z</dcterms:modified>
</cp:coreProperties>
</file>